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\\192.168.1.91\dat\jim\■01：　手順書・取扱規程・契約書等（古いのもの残す）\■09：　経費積算書集（積算明細・ポイント表）\固定前）経費積算書集210216（SMO担当治験の費用請求割合の増）\"/>
    </mc:Choice>
  </mc:AlternateContent>
  <xr:revisionPtr revIDLastSave="0" documentId="13_ncr:1_{C176CBF9-C570-4F8E-9E58-32967976C741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治験経費算定明細書" sheetId="5" r:id="rId1"/>
    <sheet name="積算内訳（臨床性能試験用）" sheetId="1" r:id="rId2"/>
    <sheet name="積算内訳（相関及び性能試験用 ）" sheetId="4" r:id="rId3"/>
  </sheets>
  <definedNames>
    <definedName name="_xlnm.Print_Area" localSheetId="0">治験経費算定明細書!$A$1:$H$64</definedName>
    <definedName name="_xlnm.Print_Area" localSheetId="2">'積算内訳（相関及び性能試験用 ）'!$A$1:$M$42</definedName>
    <definedName name="_xlnm.Print_Area" localSheetId="1">'積算内訳（臨床性能試験用）'!$A$1:$M$37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2" i="4" l="1"/>
  <c r="M19" i="4"/>
  <c r="M25" i="1"/>
  <c r="M21" i="1"/>
  <c r="H18" i="5"/>
  <c r="H38" i="5" l="1"/>
  <c r="H35" i="5"/>
  <c r="H20" i="5"/>
  <c r="M14" i="4" l="1"/>
  <c r="M15" i="4"/>
  <c r="M16" i="4"/>
  <c r="M17" i="4"/>
  <c r="M18" i="4"/>
  <c r="M21" i="4"/>
  <c r="M14" i="1"/>
  <c r="M15" i="1"/>
  <c r="M16" i="1"/>
  <c r="M17" i="1"/>
  <c r="M18" i="1"/>
  <c r="M19" i="1"/>
  <c r="M20" i="1"/>
  <c r="M23" i="1"/>
  <c r="M24" i="1"/>
  <c r="H47" i="5"/>
  <c r="H50" i="5" l="1"/>
  <c r="H53" i="5" l="1"/>
  <c r="H56" i="5" s="1"/>
</calcChain>
</file>

<file path=xl/sharedStrings.xml><?xml version="1.0" encoding="utf-8"?>
<sst xmlns="http://schemas.openxmlformats.org/spreadsheetml/2006/main" count="150" uniqueCount="112">
  <si>
    <t>治験経費積算内訳（ポイント数）</t>
  </si>
  <si>
    <t>要　　　　　　素</t>
  </si>
  <si>
    <t>検体数</t>
    <rPh sb="0" eb="2">
      <t>ケンタイ</t>
    </rPh>
    <rPh sb="2" eb="3">
      <t>スウ</t>
    </rPh>
    <phoneticPr fontId="2"/>
  </si>
  <si>
    <t>負荷試験</t>
    <rPh sb="0" eb="2">
      <t>フカ</t>
    </rPh>
    <rPh sb="2" eb="4">
      <t>シケン</t>
    </rPh>
    <phoneticPr fontId="2"/>
  </si>
  <si>
    <t>７５検体以下</t>
    <rPh sb="2" eb="4">
      <t>ケンタイ</t>
    </rPh>
    <rPh sb="4" eb="6">
      <t>イカ</t>
    </rPh>
    <phoneticPr fontId="2"/>
  </si>
  <si>
    <t>７６～１５０検体</t>
    <rPh sb="6" eb="8">
      <t>ケンタイ</t>
    </rPh>
    <phoneticPr fontId="2"/>
  </si>
  <si>
    <t>×　　人</t>
    <rPh sb="3" eb="4">
      <t>ニン</t>
    </rPh>
    <phoneticPr fontId="2"/>
  </si>
  <si>
    <t>検体採取の難易度</t>
    <rPh sb="0" eb="2">
      <t>ケンタイ</t>
    </rPh>
    <rPh sb="2" eb="4">
      <t>サイシュ</t>
    </rPh>
    <rPh sb="5" eb="8">
      <t>ナンイド</t>
    </rPh>
    <phoneticPr fontId="2"/>
  </si>
  <si>
    <t>検体の対象</t>
    <rPh sb="0" eb="2">
      <t>ケンタイ</t>
    </rPh>
    <rPh sb="3" eb="5">
      <t>タイショウ</t>
    </rPh>
    <phoneticPr fontId="2"/>
  </si>
  <si>
    <t>検体収集の難易度</t>
    <rPh sb="0" eb="2">
      <t>ケンタイ</t>
    </rPh>
    <rPh sb="2" eb="4">
      <t>シュウシュウ</t>
    </rPh>
    <rPh sb="5" eb="8">
      <t>ナンイド</t>
    </rPh>
    <phoneticPr fontId="2"/>
  </si>
  <si>
    <t>経過観察</t>
    <rPh sb="0" eb="2">
      <t>ケイカ</t>
    </rPh>
    <rPh sb="2" eb="4">
      <t>カンサツ</t>
    </rPh>
    <phoneticPr fontId="2"/>
  </si>
  <si>
    <t>測定方法</t>
    <rPh sb="0" eb="2">
      <t>ソクテイ</t>
    </rPh>
    <rPh sb="2" eb="4">
      <t>ホウホウ</t>
    </rPh>
    <phoneticPr fontId="2"/>
  </si>
  <si>
    <t>症例発表</t>
    <rPh sb="0" eb="2">
      <t>ショウレイ</t>
    </rPh>
    <rPh sb="2" eb="4">
      <t>ハッピョウ</t>
    </rPh>
    <phoneticPr fontId="2"/>
  </si>
  <si>
    <t>承認申請に使用される文書等の作成</t>
    <rPh sb="0" eb="2">
      <t>ショウニン</t>
    </rPh>
    <rPh sb="2" eb="4">
      <t>シンセイ</t>
    </rPh>
    <rPh sb="5" eb="7">
      <t>シヨウ</t>
    </rPh>
    <rPh sb="10" eb="12">
      <t>ブンショ</t>
    </rPh>
    <rPh sb="12" eb="13">
      <t>トウ</t>
    </rPh>
    <rPh sb="14" eb="16">
      <t>サクセイ</t>
    </rPh>
    <phoneticPr fontId="2"/>
  </si>
  <si>
    <t>尿、糞便、唾液、喀痰、毛髪、涙液、汗</t>
    <rPh sb="0" eb="1">
      <t>ニョウ</t>
    </rPh>
    <rPh sb="2" eb="4">
      <t>フンベン</t>
    </rPh>
    <rPh sb="5" eb="7">
      <t>ダエキ</t>
    </rPh>
    <rPh sb="8" eb="10">
      <t>カクタン</t>
    </rPh>
    <rPh sb="11" eb="13">
      <t>モウハツ</t>
    </rPh>
    <rPh sb="14" eb="15">
      <t>ナミダ</t>
    </rPh>
    <rPh sb="15" eb="16">
      <t>エキ</t>
    </rPh>
    <rPh sb="17" eb="18">
      <t>アセ</t>
    </rPh>
    <phoneticPr fontId="2"/>
  </si>
  <si>
    <t>血液、分泌物、精液、粘液、乳汁、滑液</t>
    <rPh sb="0" eb="2">
      <t>ケツエキ</t>
    </rPh>
    <rPh sb="3" eb="6">
      <t>ブンピツブツ</t>
    </rPh>
    <rPh sb="7" eb="9">
      <t>セイエキ</t>
    </rPh>
    <rPh sb="10" eb="12">
      <t>ネンエキ</t>
    </rPh>
    <rPh sb="13" eb="14">
      <t>ニュウ</t>
    </rPh>
    <rPh sb="14" eb="15">
      <t>ジル</t>
    </rPh>
    <rPh sb="16" eb="17">
      <t>スベ</t>
    </rPh>
    <rPh sb="17" eb="18">
      <t>エキ</t>
    </rPh>
    <phoneticPr fontId="2"/>
  </si>
  <si>
    <t>１５１検体
以上</t>
    <rPh sb="3" eb="5">
      <t>ケンタイ</t>
    </rPh>
    <rPh sb="6" eb="8">
      <t>イジョウ</t>
    </rPh>
    <phoneticPr fontId="2"/>
  </si>
  <si>
    <t>胃液、腸液</t>
    <rPh sb="0" eb="2">
      <t>イエキ</t>
    </rPh>
    <rPh sb="3" eb="5">
      <t>チョウエキ</t>
    </rPh>
    <phoneticPr fontId="2"/>
  </si>
  <si>
    <t>髄液、羊水、組織、胸水、腹水、腫瘍内容物</t>
    <rPh sb="0" eb="2">
      <t>ズイエキ</t>
    </rPh>
    <rPh sb="3" eb="5">
      <t>ヨウスイ</t>
    </rPh>
    <rPh sb="6" eb="8">
      <t>ソシキ</t>
    </rPh>
    <rPh sb="9" eb="10">
      <t>ムネ</t>
    </rPh>
    <rPh sb="10" eb="11">
      <t>ミズ</t>
    </rPh>
    <rPh sb="12" eb="14">
      <t>フクスイ</t>
    </rPh>
    <rPh sb="15" eb="17">
      <t>シュヨウ</t>
    </rPh>
    <rPh sb="17" eb="20">
      <t>ナイヨウブツ</t>
    </rPh>
    <phoneticPr fontId="2"/>
  </si>
  <si>
    <t>成人</t>
    <rPh sb="0" eb="2">
      <t>セイジン</t>
    </rPh>
    <phoneticPr fontId="2"/>
  </si>
  <si>
    <t>小児</t>
    <rPh sb="0" eb="2">
      <t>ショウニ</t>
    </rPh>
    <phoneticPr fontId="2"/>
  </si>
  <si>
    <t>新生児</t>
    <rPh sb="0" eb="3">
      <t>シンセイジ</t>
    </rPh>
    <phoneticPr fontId="2"/>
  </si>
  <si>
    <t>×　　人×1/5</t>
    <rPh sb="3" eb="4">
      <t>ニン</t>
    </rPh>
    <phoneticPr fontId="2"/>
  </si>
  <si>
    <t>自動分析法</t>
    <rPh sb="0" eb="2">
      <t>ジドウ</t>
    </rPh>
    <rPh sb="2" eb="5">
      <t>ブンセキホウ</t>
    </rPh>
    <phoneticPr fontId="2"/>
  </si>
  <si>
    <t>用手法</t>
    <rPh sb="0" eb="1">
      <t>ヨウ</t>
    </rPh>
    <rPh sb="1" eb="3">
      <t>シュホウ</t>
    </rPh>
    <phoneticPr fontId="2"/>
  </si>
  <si>
    <t>有り</t>
    <rPh sb="0" eb="1">
      <t>ア</t>
    </rPh>
    <phoneticPr fontId="2"/>
  </si>
  <si>
    <t>希少疾病
対象</t>
    <rPh sb="0" eb="2">
      <t>キショウ</t>
    </rPh>
    <rPh sb="2" eb="4">
      <t>シッペイ</t>
    </rPh>
    <rPh sb="5" eb="7">
      <t>タイショウ</t>
    </rPh>
    <phoneticPr fontId="2"/>
  </si>
  <si>
    <t>部分に○印を入力していただくと、自動的に計算されます。</t>
    <rPh sb="0" eb="2">
      <t>ブブン</t>
    </rPh>
    <rPh sb="4" eb="5">
      <t>シルシ</t>
    </rPh>
    <rPh sb="6" eb="8">
      <t>ニュウリョク</t>
    </rPh>
    <rPh sb="16" eb="19">
      <t>ジドウテキ</t>
    </rPh>
    <rPh sb="20" eb="22">
      <t>ケイサン</t>
    </rPh>
    <phoneticPr fontId="2"/>
  </si>
  <si>
    <t>５０検体以下</t>
    <rPh sb="2" eb="4">
      <t>ケンタイ</t>
    </rPh>
    <rPh sb="4" eb="6">
      <t>イカ</t>
    </rPh>
    <phoneticPr fontId="2"/>
  </si>
  <si>
    <t>５１～１００検体</t>
    <rPh sb="6" eb="8">
      <t>ケンタイ</t>
    </rPh>
    <phoneticPr fontId="2"/>
  </si>
  <si>
    <t>１０１～３００検体</t>
    <rPh sb="7" eb="9">
      <t>ケンタイ</t>
    </rPh>
    <phoneticPr fontId="2"/>
  </si>
  <si>
    <t>３０１検体
以上</t>
    <rPh sb="3" eb="5">
      <t>ケンタイ</t>
    </rPh>
    <rPh sb="6" eb="8">
      <t>イジョウ</t>
    </rPh>
    <phoneticPr fontId="2"/>
  </si>
  <si>
    <t>（体外診断用医薬品の臨床性能試験用）</t>
    <rPh sb="1" eb="3">
      <t>タイガイ</t>
    </rPh>
    <rPh sb="3" eb="6">
      <t>シンダンヨウ</t>
    </rPh>
    <rPh sb="6" eb="9">
      <t>イヤクヒン</t>
    </rPh>
    <rPh sb="10" eb="12">
      <t>リンショウ</t>
    </rPh>
    <rPh sb="12" eb="14">
      <t>セイノウ</t>
    </rPh>
    <rPh sb="14" eb="16">
      <t>シケン</t>
    </rPh>
    <rPh sb="16" eb="17">
      <t>ヨウ</t>
    </rPh>
    <phoneticPr fontId="2"/>
  </si>
  <si>
    <t>（体外診断用医薬品の相関及び性能試験用）</t>
    <rPh sb="1" eb="3">
      <t>タイガイ</t>
    </rPh>
    <rPh sb="3" eb="6">
      <t>シンダンヨウ</t>
    </rPh>
    <rPh sb="6" eb="9">
      <t>イヤクヒン</t>
    </rPh>
    <rPh sb="10" eb="12">
      <t>ソウカン</t>
    </rPh>
    <rPh sb="12" eb="13">
      <t>オヨ</t>
    </rPh>
    <rPh sb="14" eb="16">
      <t>セイノウ</t>
    </rPh>
    <rPh sb="16" eb="18">
      <t>シケン</t>
    </rPh>
    <rPh sb="18" eb="19">
      <t>ヨウ</t>
    </rPh>
    <phoneticPr fontId="2"/>
  </si>
  <si>
    <t>合計</t>
    <rPh sb="0" eb="1">
      <t>ゴウ</t>
    </rPh>
    <phoneticPr fontId="2"/>
  </si>
  <si>
    <t>ウエイト</t>
    <phoneticPr fontId="2"/>
  </si>
  <si>
    <t>Ⅰ
(ウエイト×1）</t>
    <phoneticPr fontId="2"/>
  </si>
  <si>
    <t>Ⅱ
(ウエイト×2）</t>
    <phoneticPr fontId="2"/>
  </si>
  <si>
    <t>Ⅲ
(ウエイト×3）</t>
    <phoneticPr fontId="2"/>
  </si>
  <si>
    <t>Ⅳ
(ウエイト×5）</t>
    <phoneticPr fontId="2"/>
  </si>
  <si>
    <t>ポイント</t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</si>
  <si>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</si>
  <si>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</si>
  <si>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</si>
  <si>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</si>
  <si>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Ｅ</t>
    <phoneticPr fontId="2"/>
  </si>
  <si>
    <t>希少疾病
以外</t>
    <phoneticPr fontId="2"/>
  </si>
  <si>
    <t>Ｆ</t>
    <phoneticPr fontId="2"/>
  </si>
  <si>
    <t>Ｇ</t>
    <phoneticPr fontId="2"/>
  </si>
  <si>
    <t>Ｈ</t>
    <phoneticPr fontId="2"/>
  </si>
  <si>
    <t>Ｉ</t>
    <phoneticPr fontId="2"/>
  </si>
  <si>
    <t>※</t>
    <phoneticPr fontId="2"/>
  </si>
  <si>
    <t>Ｃ</t>
    <phoneticPr fontId="2"/>
  </si>
  <si>
    <t>Ｄ</t>
    <phoneticPr fontId="2"/>
  </si>
  <si>
    <t>Ｅ</t>
    <phoneticPr fontId="2"/>
  </si>
  <si>
    <t>Ｆ</t>
    <phoneticPr fontId="2"/>
  </si>
  <si>
    <t>各経費内訳の算定で、小数点以下の端数（円未満）がでた場合は、それぞれの経費内訳ごとに切上げてください。</t>
  </si>
  <si>
    <t>部分に記入していただくと、自動的に計算されます。</t>
    <rPh sb="0" eb="2">
      <t>ブブン</t>
    </rPh>
    <rPh sb="3" eb="5">
      <t>キニュウ</t>
    </rPh>
    <rPh sb="13" eb="16">
      <t>ジドウテキ</t>
    </rPh>
    <rPh sb="17" eb="19">
      <t>ケイサン</t>
    </rPh>
    <phoneticPr fontId="2"/>
  </si>
  <si>
    <t>(1)+(2)
　　合　　　計</t>
    <rPh sb="10" eb="11">
      <t>ゴウ</t>
    </rPh>
    <rPh sb="14" eb="15">
      <t>ケイ</t>
    </rPh>
    <phoneticPr fontId="2"/>
  </si>
  <si>
    <t>(１)直接経費×３０％</t>
    <rPh sb="3" eb="5">
      <t>チョクセツ</t>
    </rPh>
    <rPh sb="5" eb="7">
      <t>ケイヒ</t>
    </rPh>
    <phoneticPr fontId="2"/>
  </si>
  <si>
    <t>(2)間接経費
(小数点以下切上げ）</t>
    <rPh sb="9" eb="12">
      <t>ショウスウテン</t>
    </rPh>
    <rPh sb="12" eb="14">
      <t>イカ</t>
    </rPh>
    <rPh sb="14" eb="15">
      <t>キ</t>
    </rPh>
    <rPh sb="15" eb="16">
      <t>ア</t>
    </rPh>
    <phoneticPr fontId="2"/>
  </si>
  <si>
    <t>(1)直接経費
　　小　　　計</t>
    <rPh sb="3" eb="5">
      <t>チョクセツ</t>
    </rPh>
    <rPh sb="5" eb="7">
      <t>ケイヒ</t>
    </rPh>
    <rPh sb="10" eb="11">
      <t>ショウ</t>
    </rPh>
    <rPh sb="14" eb="15">
      <t>ケイ</t>
    </rPh>
    <phoneticPr fontId="2"/>
  </si>
  <si>
    <t>治験の実施のために必要な事務的、管理的経費</t>
    <rPh sb="12" eb="15">
      <t>ジムテキ</t>
    </rPh>
    <rPh sb="16" eb="19">
      <t>カンリテキ</t>
    </rPh>
    <rPh sb="19" eb="21">
      <t>ケイヒ</t>
    </rPh>
    <phoneticPr fontId="2"/>
  </si>
  <si>
    <t>　　　　　　　　　　　　　　　　　　</t>
  </si>
  <si>
    <t>被験者の交通費等の負担軽減費</t>
  </si>
  <si>
    <t>当該治験に関連して必要となる研究経費</t>
    <rPh sb="14" eb="16">
      <t>ケンキュウ</t>
    </rPh>
    <phoneticPr fontId="2"/>
  </si>
  <si>
    <t>当該治験に関連して必要となる症例発表等経費</t>
    <rPh sb="0" eb="2">
      <t>トウガイ</t>
    </rPh>
    <rPh sb="2" eb="4">
      <t>チケン</t>
    </rPh>
    <rPh sb="5" eb="7">
      <t>カンレン</t>
    </rPh>
    <rPh sb="9" eb="11">
      <t>ヒツヨウ</t>
    </rPh>
    <rPh sb="14" eb="16">
      <t>ショウレイ</t>
    </rPh>
    <rPh sb="16" eb="18">
      <t>ハッピョウ</t>
    </rPh>
    <rPh sb="18" eb="19">
      <t>トウ</t>
    </rPh>
    <rPh sb="19" eb="21">
      <t>ケイヒ</t>
    </rPh>
    <phoneticPr fontId="2"/>
  </si>
  <si>
    <t>当該治験を実施するために必要な業務を行う者に係る経費</t>
    <rPh sb="0" eb="2">
      <t>トウガイ</t>
    </rPh>
    <rPh sb="2" eb="4">
      <t>チケン</t>
    </rPh>
    <rPh sb="5" eb="7">
      <t>ジッシ</t>
    </rPh>
    <rPh sb="12" eb="14">
      <t>ヒツヨウ</t>
    </rPh>
    <rPh sb="15" eb="17">
      <t>ギョウム</t>
    </rPh>
    <rPh sb="18" eb="19">
      <t>オコナ</t>
    </rPh>
    <rPh sb="20" eb="21">
      <t>モノ</t>
    </rPh>
    <rPh sb="22" eb="23">
      <t>カカ</t>
    </rPh>
    <rPh sb="24" eb="26">
      <t>ケイヒ</t>
    </rPh>
    <phoneticPr fontId="2"/>
  </si>
  <si>
    <t>所要額</t>
    <rPh sb="0" eb="3">
      <t>ショヨウガク</t>
    </rPh>
    <phoneticPr fontId="2"/>
  </si>
  <si>
    <t>当該治験に必要な機械器具等の購入・設置に要する経費</t>
    <rPh sb="0" eb="2">
      <t>トウガイ</t>
    </rPh>
    <rPh sb="2" eb="4">
      <t>チケン</t>
    </rPh>
    <rPh sb="5" eb="7">
      <t>ヒツヨウ</t>
    </rPh>
    <rPh sb="8" eb="10">
      <t>キカイ</t>
    </rPh>
    <rPh sb="10" eb="12">
      <t>キグ</t>
    </rPh>
    <rPh sb="12" eb="13">
      <t>トウ</t>
    </rPh>
    <rPh sb="14" eb="16">
      <t>コウニュウ</t>
    </rPh>
    <rPh sb="17" eb="19">
      <t>セッチ</t>
    </rPh>
    <rPh sb="20" eb="21">
      <t>ヨウ</t>
    </rPh>
    <rPh sb="23" eb="25">
      <t>ケイヒ</t>
    </rPh>
    <phoneticPr fontId="2"/>
  </si>
  <si>
    <t xml:space="preserve">所要額  </t>
    <phoneticPr fontId="2"/>
  </si>
  <si>
    <t>当該治験に関連して必要となる経費</t>
  </si>
  <si>
    <t>当該治験の治験薬等の管理経費（治験薬等を薬剤部で管理する場合）</t>
  </si>
  <si>
    <t>当該治験の審査及び各種手続きに必要な経費</t>
    <rPh sb="0" eb="2">
      <t>トウガイ</t>
    </rPh>
    <rPh sb="2" eb="4">
      <t>チケン</t>
    </rPh>
    <rPh sb="5" eb="7">
      <t>シンサ</t>
    </rPh>
    <rPh sb="7" eb="8">
      <t>オヨ</t>
    </rPh>
    <rPh sb="9" eb="11">
      <t>カクシュ</t>
    </rPh>
    <rPh sb="11" eb="13">
      <t>テツヅ</t>
    </rPh>
    <rPh sb="15" eb="17">
      <t>ヒツヨウ</t>
    </rPh>
    <rPh sb="18" eb="20">
      <t>ケイヒ</t>
    </rPh>
    <phoneticPr fontId="2"/>
  </si>
  <si>
    <t>契約額</t>
    <rPh sb="0" eb="3">
      <t>ケイヤクガク</t>
    </rPh>
    <phoneticPr fontId="2"/>
  </si>
  <si>
    <t>積算内訳</t>
    <rPh sb="0" eb="2">
      <t>セキサン</t>
    </rPh>
    <rPh sb="2" eb="4">
      <t>ウチワケ</t>
    </rPh>
    <phoneticPr fontId="2"/>
  </si>
  <si>
    <t>　　　　　　　区分
経費内訳</t>
    <rPh sb="10" eb="12">
      <t>ケイヒ</t>
    </rPh>
    <rPh sb="12" eb="14">
      <t>ウチワケ</t>
    </rPh>
    <phoneticPr fontId="2"/>
  </si>
  <si>
    <t>例（症例数）</t>
    <rPh sb="0" eb="1">
      <t>レイ</t>
    </rPh>
    <rPh sb="2" eb="4">
      <t>ショウレイ</t>
    </rPh>
    <rPh sb="4" eb="5">
      <t>スウ</t>
    </rPh>
    <phoneticPr fontId="2"/>
  </si>
  <si>
    <t>目標とする被験者数</t>
    <rPh sb="0" eb="2">
      <t>モクヒョウ</t>
    </rPh>
    <rPh sb="5" eb="8">
      <t>ヒケンシャ</t>
    </rPh>
    <rPh sb="8" eb="9">
      <t>スウ</t>
    </rPh>
    <phoneticPr fontId="2"/>
  </si>
  <si>
    <t>契約内容</t>
    <rPh sb="0" eb="2">
      <t>ケイヤク</t>
    </rPh>
    <rPh sb="2" eb="4">
      <t>ナイヨウ</t>
    </rPh>
    <phoneticPr fontId="2"/>
  </si>
  <si>
    <t>治験経費算定明細書（体外診断用医薬品治験）</t>
    <rPh sb="10" eb="12">
      <t>タイガイ</t>
    </rPh>
    <rPh sb="12" eb="15">
      <t>シンダンヨウ</t>
    </rPh>
    <rPh sb="15" eb="18">
      <t>イヤクヒン</t>
    </rPh>
    <rPh sb="18" eb="20">
      <t>チケン</t>
    </rPh>
    <phoneticPr fontId="2"/>
  </si>
  <si>
    <t>１契約×153,000円</t>
    <rPh sb="1" eb="3">
      <t>ケイヤク</t>
    </rPh>
    <rPh sb="11" eb="12">
      <t>エン</t>
    </rPh>
    <phoneticPr fontId="2"/>
  </si>
  <si>
    <t>１契約×51,000円</t>
    <rPh sb="1" eb="3">
      <t>ケイヤク</t>
    </rPh>
    <rPh sb="10" eb="11">
      <t>エン</t>
    </rPh>
    <phoneticPr fontId="2"/>
  </si>
  <si>
    <t>（ＣＲＣが有の場合のみ）ポイント数①×8,200円</t>
    <rPh sb="7" eb="9">
      <t>バアイ</t>
    </rPh>
    <rPh sb="24" eb="25">
      <t>エン</t>
    </rPh>
    <phoneticPr fontId="2"/>
  </si>
  <si>
    <t>ポイント数②×7,200円</t>
    <rPh sb="12" eb="13">
      <t>エン</t>
    </rPh>
    <phoneticPr fontId="2"/>
  </si>
  <si>
    <t>ポイント数①×7,200円</t>
    <phoneticPr fontId="2"/>
  </si>
  <si>
    <t>（検査部門別の金額×100/130）×110/100</t>
    <rPh sb="1" eb="3">
      <t>ケンサ</t>
    </rPh>
    <rPh sb="3" eb="6">
      <t>ブモンベツ</t>
    </rPh>
    <rPh sb="7" eb="9">
      <t>キンガク</t>
    </rPh>
    <phoneticPr fontId="2"/>
  </si>
  <si>
    <t>仮申請の回数</t>
    <rPh sb="0" eb="1">
      <t>カリ</t>
    </rPh>
    <rPh sb="1" eb="3">
      <t>シンセイ</t>
    </rPh>
    <rPh sb="4" eb="6">
      <t>カイスウ</t>
    </rPh>
    <phoneticPr fontId="2"/>
  </si>
  <si>
    <t>回　仮申請回数を記入</t>
    <rPh sb="0" eb="1">
      <t>カイ</t>
    </rPh>
    <rPh sb="2" eb="3">
      <t>カリ</t>
    </rPh>
    <rPh sb="3" eb="5">
      <t>シンセイ</t>
    </rPh>
    <rPh sb="5" eb="7">
      <t>カイスウ</t>
    </rPh>
    <rPh sb="8" eb="10">
      <t>キニュウ</t>
    </rPh>
    <phoneticPr fontId="2"/>
  </si>
  <si>
    <t>①IRB新規申請経費</t>
    <rPh sb="4" eb="6">
      <t>シンキ</t>
    </rPh>
    <rPh sb="6" eb="8">
      <t>シンセイ</t>
    </rPh>
    <rPh sb="8" eb="10">
      <t>ケイヒ</t>
    </rPh>
    <phoneticPr fontId="2"/>
  </si>
  <si>
    <t>当該治験の新規申請時に必要な経費</t>
    <rPh sb="5" eb="7">
      <t>シンキ</t>
    </rPh>
    <phoneticPr fontId="10"/>
  </si>
  <si>
    <t>1仮申請×220,000円</t>
    <rPh sb="1" eb="2">
      <t>カリ</t>
    </rPh>
    <phoneticPr fontId="10"/>
  </si>
  <si>
    <t>＠7,700円×1症例当たりの来院回数×症例数</t>
    <phoneticPr fontId="2"/>
  </si>
  <si>
    <t>１症例当たりのポイント数</t>
    <rPh sb="1" eb="3">
      <t>ショウレイ</t>
    </rPh>
    <rPh sb="3" eb="4">
      <t>ア</t>
    </rPh>
    <rPh sb="11" eb="12">
      <t>スウ</t>
    </rPh>
    <phoneticPr fontId="2"/>
  </si>
  <si>
    <t>０契約当たりのポイント数（症例発表等）</t>
    <rPh sb="1" eb="3">
      <t>ケイヤク</t>
    </rPh>
    <rPh sb="3" eb="4">
      <t>ア</t>
    </rPh>
    <rPh sb="11" eb="12">
      <t>スウ</t>
    </rPh>
    <rPh sb="13" eb="15">
      <t>ショウレイ</t>
    </rPh>
    <rPh sb="15" eb="17">
      <t>ハッピョウ</t>
    </rPh>
    <rPh sb="17" eb="18">
      <t>トウ</t>
    </rPh>
    <phoneticPr fontId="2"/>
  </si>
  <si>
    <t>ポイント（別紙ポイント表の(a)）</t>
    <rPh sb="5" eb="7">
      <t>ベッシ</t>
    </rPh>
    <rPh sb="11" eb="12">
      <t>ヒョウ</t>
    </rPh>
    <phoneticPr fontId="2"/>
  </si>
  <si>
    <t>ポイント（別紙ポイント表の(b)）</t>
    <rPh sb="5" eb="7">
      <t>ベッシ</t>
    </rPh>
    <rPh sb="11" eb="12">
      <t>ヒョウ</t>
    </rPh>
    <phoneticPr fontId="2"/>
  </si>
  <si>
    <t>②審査等経費</t>
    <rPh sb="1" eb="3">
      <t>シンサ</t>
    </rPh>
    <rPh sb="3" eb="4">
      <t>トウ</t>
    </rPh>
    <rPh sb="4" eb="6">
      <t>ケイヒ</t>
    </rPh>
    <phoneticPr fontId="2"/>
  </si>
  <si>
    <t>③治験薬等管理料</t>
    <rPh sb="1" eb="4">
      <t>チケンヤク</t>
    </rPh>
    <rPh sb="4" eb="5">
      <t>トウ</t>
    </rPh>
    <rPh sb="5" eb="8">
      <t>カンリリョウ</t>
    </rPh>
    <phoneticPr fontId="2"/>
  </si>
  <si>
    <t>④旅　　費</t>
    <phoneticPr fontId="2"/>
  </si>
  <si>
    <t>⑤備品費</t>
    <rPh sb="1" eb="4">
      <t>ビヒンヒ</t>
    </rPh>
    <phoneticPr fontId="2"/>
  </si>
  <si>
    <t>⑥賃　　金</t>
    <rPh sb="1" eb="2">
      <t>チン</t>
    </rPh>
    <rPh sb="4" eb="5">
      <t>キン</t>
    </rPh>
    <phoneticPr fontId="2"/>
  </si>
  <si>
    <t>⑦症例発表等経費</t>
    <rPh sb="6" eb="8">
      <t>ケイヒ</t>
    </rPh>
    <phoneticPr fontId="2"/>
  </si>
  <si>
    <t>⑧臨床試験研究経費</t>
    <rPh sb="7" eb="9">
      <t>ケイヒ</t>
    </rPh>
    <phoneticPr fontId="2"/>
  </si>
  <si>
    <t>⑨検査・画像診断料</t>
    <rPh sb="6" eb="9">
      <t>シンダンリョウ</t>
    </rPh>
    <phoneticPr fontId="2"/>
  </si>
  <si>
    <t>⑩被験者負担の軽減</t>
    <rPh sb="1" eb="4">
      <t>ヒケンシャ</t>
    </rPh>
    <rPh sb="4" eb="6">
      <t>フタン</t>
    </rPh>
    <rPh sb="7" eb="9">
      <t>ケイゲン</t>
    </rPh>
    <phoneticPr fontId="2"/>
  </si>
  <si>
    <t>⑪管理費
(小数点以下切上げ）</t>
    <rPh sb="6" eb="9">
      <t>ショウスウテン</t>
    </rPh>
    <rPh sb="9" eb="11">
      <t>イカ</t>
    </rPh>
    <rPh sb="11" eb="12">
      <t>キ</t>
    </rPh>
    <rPh sb="12" eb="13">
      <t>ア</t>
    </rPh>
    <phoneticPr fontId="2"/>
  </si>
  <si>
    <t>（①＋②＋③＋④＋⑤＋⑥＋⑦＋⑧）×１０％</t>
    <phoneticPr fontId="2"/>
  </si>
  <si>
    <t>　①～⑪</t>
    <phoneticPr fontId="2"/>
  </si>
  <si>
    <t>1契約当たりのポイント(a)</t>
    <rPh sb="1" eb="3">
      <t>ケイヤク</t>
    </rPh>
    <rPh sb="3" eb="4">
      <t>ア</t>
    </rPh>
    <phoneticPr fontId="2"/>
  </si>
  <si>
    <t>1契約当たりの症例発表ポイント(b)</t>
    <rPh sb="1" eb="3">
      <t>ケイヤク</t>
    </rPh>
    <rPh sb="3" eb="4">
      <t>ア</t>
    </rPh>
    <phoneticPr fontId="2"/>
  </si>
  <si>
    <t>1契約当たりの症例発表ポイント(b)</t>
    <rPh sb="1" eb="3">
      <t>ケイヤク</t>
    </rPh>
    <rPh sb="3" eb="4">
      <t>ア</t>
    </rPh>
    <rPh sb="7" eb="11">
      <t>ショウレイハッピョウ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</si>
</sst>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,###,###&quot;円&quot;"/>
    <numFmt numFmtId="177" formatCode="###,###&quot;円&quot;"/>
  </numFmts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0.5"/>
      <name val="ＭＳ ゴシック"/>
      <family val="3"/>
      <charset val="128"/>
    </font>
    <font>
      <sz val="10.5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Osaka"/>
      <family val="3"/>
      <charset val="128"/>
    </font>
    <font>
      <sz val="12"/>
      <name val="Osaka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mediumGray">
        <bgColor indexed="22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1" fillId="0" borderId="0"/>
  </cellStyleXfs>
  <cellXfs count="250">
    <xf numFmtId="0" fontId="0" fillId="0" borderId="0" xfId="0"/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justify" vertical="center"/>
    </xf>
    <xf numFmtId="0" fontId="5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3" fillId="0" borderId="0" xfId="0" applyFont="1"/>
    <xf numFmtId="0" fontId="5" fillId="0" borderId="2" xfId="0" applyFont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shrinkToFi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 shrinkToFit="1"/>
    </xf>
    <xf numFmtId="0" fontId="5" fillId="0" borderId="1" xfId="0" applyFont="1" applyBorder="1" applyAlignment="1">
      <alignment horizontal="left" vertical="center" shrinkToFi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0" borderId="5" xfId="0" applyFont="1" applyBorder="1" applyAlignment="1">
      <alignment horizontal="left" vertical="center" wrapText="1" shrinkToFit="1"/>
    </xf>
    <xf numFmtId="0" fontId="5" fillId="0" borderId="6" xfId="0" applyFont="1" applyBorder="1" applyAlignment="1">
      <alignment horizontal="left" vertical="center" wrapText="1" shrinkToFit="1"/>
    </xf>
    <xf numFmtId="0" fontId="3" fillId="0" borderId="0" xfId="2" applyFont="1"/>
    <xf numFmtId="0" fontId="6" fillId="2" borderId="13" xfId="2" applyFont="1" applyFill="1" applyBorder="1" applyAlignment="1">
      <alignment horizontal="left" vertical="center" wrapText="1"/>
    </xf>
    <xf numFmtId="176" fontId="6" fillId="0" borderId="0" xfId="2" applyNumberFormat="1" applyFont="1" applyBorder="1" applyAlignment="1">
      <alignment horizontal="right" vertical="center" wrapText="1"/>
    </xf>
    <xf numFmtId="0" fontId="6" fillId="0" borderId="0" xfId="2" applyFont="1" applyBorder="1" applyAlignment="1">
      <alignment horizontal="left"/>
    </xf>
    <xf numFmtId="0" fontId="9" fillId="0" borderId="0" xfId="2" applyFont="1" applyBorder="1" applyAlignment="1">
      <alignment horizontal="left" vertical="top" wrapText="1"/>
    </xf>
    <xf numFmtId="0" fontId="9" fillId="0" borderId="15" xfId="2" applyFont="1" applyBorder="1" applyAlignment="1">
      <alignment horizontal="left" vertical="top" wrapText="1"/>
    </xf>
    <xf numFmtId="0" fontId="6" fillId="0" borderId="18" xfId="2" applyFont="1" applyBorder="1" applyAlignment="1">
      <alignment horizontal="left" vertical="center"/>
    </xf>
    <xf numFmtId="0" fontId="6" fillId="2" borderId="13" xfId="2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vertical="center"/>
    </xf>
    <xf numFmtId="0" fontId="3" fillId="0" borderId="0" xfId="2" applyFont="1" applyFill="1" applyBorder="1" applyAlignment="1">
      <alignment vertical="center" wrapText="1"/>
    </xf>
    <xf numFmtId="0" fontId="5" fillId="0" borderId="0" xfId="2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distributed" vertical="center"/>
    </xf>
    <xf numFmtId="0" fontId="6" fillId="0" borderId="0" xfId="2" applyFont="1" applyFill="1" applyBorder="1" applyAlignment="1">
      <alignment vertical="center" wrapText="1"/>
    </xf>
    <xf numFmtId="0" fontId="6" fillId="0" borderId="0" xfId="2" applyFont="1" applyFill="1" applyBorder="1" applyAlignment="1">
      <alignment horizontal="left" vertical="center" wrapText="1"/>
    </xf>
    <xf numFmtId="0" fontId="6" fillId="0" borderId="0" xfId="2" applyFont="1" applyFill="1" applyBorder="1" applyAlignment="1">
      <alignment horizontal="distributed" vertical="center" shrinkToFit="1"/>
    </xf>
    <xf numFmtId="0" fontId="3" fillId="0" borderId="0" xfId="2" applyFont="1" applyAlignment="1">
      <alignment vertical="center"/>
    </xf>
    <xf numFmtId="0" fontId="6" fillId="0" borderId="0" xfId="2" applyFont="1" applyBorder="1" applyAlignment="1">
      <alignment vertical="center" wrapText="1"/>
    </xf>
    <xf numFmtId="0" fontId="7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vertical="center"/>
    </xf>
    <xf numFmtId="0" fontId="3" fillId="0" borderId="0" xfId="2" applyFont="1" applyBorder="1" applyAlignment="1">
      <alignment vertical="center" wrapText="1"/>
    </xf>
    <xf numFmtId="0" fontId="3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horizontal="justify" vertical="center" wrapText="1"/>
    </xf>
    <xf numFmtId="0" fontId="5" fillId="0" borderId="0" xfId="2" applyFont="1" applyBorder="1" applyAlignment="1">
      <alignment horizontal="justify" vertical="center" wrapText="1"/>
    </xf>
    <xf numFmtId="0" fontId="3" fillId="0" borderId="0" xfId="2" applyFont="1" applyBorder="1" applyAlignment="1">
      <alignment horizontal="justify" vertical="center"/>
    </xf>
    <xf numFmtId="0" fontId="4" fillId="0" borderId="0" xfId="2" applyFont="1" applyBorder="1" applyAlignment="1">
      <alignment horizontal="left" vertical="center" wrapText="1"/>
    </xf>
    <xf numFmtId="0" fontId="6" fillId="0" borderId="18" xfId="2" applyFont="1" applyFill="1" applyBorder="1" applyAlignment="1">
      <alignment horizontal="left" vertical="center"/>
    </xf>
    <xf numFmtId="0" fontId="6" fillId="0" borderId="0" xfId="2" applyFont="1" applyBorder="1" applyAlignment="1">
      <alignment horizontal="left" vertical="center" wrapText="1"/>
    </xf>
    <xf numFmtId="0" fontId="3" fillId="0" borderId="0" xfId="2" applyFont="1" applyAlignment="1"/>
    <xf numFmtId="0" fontId="6" fillId="0" borderId="16" xfId="2" applyFont="1" applyFill="1" applyBorder="1" applyAlignment="1">
      <alignment horizontal="left" vertical="center"/>
    </xf>
    <xf numFmtId="0" fontId="6" fillId="0" borderId="15" xfId="2" applyFont="1" applyFill="1" applyBorder="1" applyAlignment="1">
      <alignment horizontal="left" vertical="center"/>
    </xf>
    <xf numFmtId="0" fontId="6" fillId="0" borderId="14" xfId="2" applyFont="1" applyFill="1" applyBorder="1" applyAlignment="1">
      <alignment horizontal="left" vertical="center"/>
    </xf>
    <xf numFmtId="0" fontId="6" fillId="0" borderId="18" xfId="2" applyFont="1" applyBorder="1" applyAlignment="1">
      <alignment horizontal="left" vertical="center" wrapText="1"/>
    </xf>
    <xf numFmtId="0" fontId="6" fillId="0" borderId="17" xfId="2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6" fillId="0" borderId="0" xfId="2" applyFont="1" applyBorder="1" applyAlignment="1">
      <alignment vertical="top" wrapText="1"/>
    </xf>
    <xf numFmtId="0" fontId="3" fillId="0" borderId="0" xfId="2" applyFont="1" applyAlignment="1">
      <alignment vertical="top"/>
    </xf>
    <xf numFmtId="0" fontId="6" fillId="0" borderId="16" xfId="2" applyFont="1" applyBorder="1" applyAlignment="1">
      <alignment horizontal="left" vertical="center" wrapText="1"/>
    </xf>
    <xf numFmtId="0" fontId="6" fillId="0" borderId="15" xfId="2" applyFont="1" applyBorder="1" applyAlignment="1">
      <alignment horizontal="left" vertical="center" wrapText="1"/>
    </xf>
    <xf numFmtId="0" fontId="6" fillId="0" borderId="19" xfId="2" applyFont="1" applyBorder="1" applyAlignment="1">
      <alignment horizontal="left" vertical="center" wrapText="1"/>
    </xf>
    <xf numFmtId="0" fontId="6" fillId="0" borderId="0" xfId="2" applyFont="1" applyBorder="1" applyAlignment="1">
      <alignment horizontal="left" vertical="center" wrapText="1"/>
    </xf>
    <xf numFmtId="0" fontId="6" fillId="0" borderId="1" xfId="2" applyFont="1" applyBorder="1" applyAlignment="1">
      <alignment horizontal="left" vertical="center" wrapText="1"/>
    </xf>
    <xf numFmtId="0" fontId="6" fillId="0" borderId="27" xfId="2" applyFont="1" applyBorder="1" applyAlignment="1">
      <alignment horizontal="left" vertical="center" wrapText="1"/>
    </xf>
    <xf numFmtId="0" fontId="6" fillId="0" borderId="16" xfId="2" applyFont="1" applyBorder="1" applyAlignment="1">
      <alignment horizontal="left"/>
    </xf>
    <xf numFmtId="0" fontId="6" fillId="0" borderId="15" xfId="2" applyFont="1" applyBorder="1" applyAlignment="1">
      <alignment horizontal="left"/>
    </xf>
    <xf numFmtId="0" fontId="6" fillId="0" borderId="14" xfId="2" applyFont="1" applyBorder="1" applyAlignment="1">
      <alignment horizontal="left"/>
    </xf>
    <xf numFmtId="176" fontId="6" fillId="0" borderId="28" xfId="2" applyNumberFormat="1" applyFont="1" applyBorder="1" applyAlignment="1">
      <alignment horizontal="right" vertical="center" wrapText="1"/>
    </xf>
    <xf numFmtId="176" fontId="6" fillId="0" borderId="30" xfId="2" applyNumberFormat="1" applyFont="1" applyBorder="1" applyAlignment="1">
      <alignment horizontal="right" vertical="center" wrapText="1"/>
    </xf>
    <xf numFmtId="176" fontId="6" fillId="0" borderId="29" xfId="2" applyNumberFormat="1" applyFont="1" applyBorder="1" applyAlignment="1">
      <alignment horizontal="right" vertical="center" wrapText="1"/>
    </xf>
    <xf numFmtId="0" fontId="6" fillId="0" borderId="19" xfId="2" applyFont="1" applyBorder="1" applyAlignment="1">
      <alignment horizontal="left" wrapText="1"/>
    </xf>
    <xf numFmtId="0" fontId="6" fillId="0" borderId="0" xfId="2" applyFont="1" applyBorder="1" applyAlignment="1">
      <alignment horizontal="left" wrapText="1"/>
    </xf>
    <xf numFmtId="0" fontId="6" fillId="0" borderId="20" xfId="2" applyFont="1" applyBorder="1" applyAlignment="1">
      <alignment horizontal="left" wrapText="1"/>
    </xf>
    <xf numFmtId="0" fontId="6" fillId="0" borderId="1" xfId="2" applyFont="1" applyBorder="1" applyAlignment="1">
      <alignment horizontal="left"/>
    </xf>
    <xf numFmtId="0" fontId="6" fillId="0" borderId="27" xfId="2" applyFont="1" applyBorder="1" applyAlignment="1">
      <alignment horizontal="left"/>
    </xf>
    <xf numFmtId="0" fontId="6" fillId="0" borderId="21" xfId="2" applyFont="1" applyBorder="1" applyAlignment="1">
      <alignment horizontal="left"/>
    </xf>
    <xf numFmtId="0" fontId="6" fillId="0" borderId="16" xfId="2" applyFont="1" applyBorder="1" applyAlignment="1">
      <alignment horizontal="left" vertical="center" wrapText="1" shrinkToFit="1"/>
    </xf>
    <xf numFmtId="0" fontId="6" fillId="0" borderId="14" xfId="2" applyFont="1" applyBorder="1" applyAlignment="1">
      <alignment horizontal="left" vertical="center" shrinkToFit="1"/>
    </xf>
    <xf numFmtId="0" fontId="6" fillId="0" borderId="19" xfId="2" applyFont="1" applyBorder="1" applyAlignment="1">
      <alignment horizontal="left" vertical="center" shrinkToFit="1"/>
    </xf>
    <xf numFmtId="0" fontId="6" fillId="0" borderId="20" xfId="2" applyFont="1" applyBorder="1" applyAlignment="1">
      <alignment horizontal="left" vertical="center" shrinkToFit="1"/>
    </xf>
    <xf numFmtId="0" fontId="6" fillId="0" borderId="1" xfId="2" applyFont="1" applyBorder="1" applyAlignment="1">
      <alignment horizontal="left" vertical="center" shrinkToFit="1"/>
    </xf>
    <xf numFmtId="0" fontId="6" fillId="0" borderId="21" xfId="2" applyFont="1" applyBorder="1" applyAlignment="1">
      <alignment horizontal="left" vertical="center" shrinkToFit="1"/>
    </xf>
    <xf numFmtId="0" fontId="6" fillId="0" borderId="16" xfId="2" applyFont="1" applyFill="1" applyBorder="1" applyAlignment="1"/>
    <xf numFmtId="0" fontId="6" fillId="0" borderId="15" xfId="2" applyFont="1" applyBorder="1" applyAlignment="1"/>
    <xf numFmtId="0" fontId="3" fillId="0" borderId="15" xfId="2" applyFont="1" applyBorder="1" applyAlignment="1"/>
    <xf numFmtId="0" fontId="3" fillId="0" borderId="14" xfId="2" applyFont="1" applyBorder="1" applyAlignment="1"/>
    <xf numFmtId="0" fontId="6" fillId="0" borderId="19" xfId="2" applyFont="1" applyFill="1" applyBorder="1" applyAlignment="1">
      <alignment horizontal="left"/>
    </xf>
    <xf numFmtId="0" fontId="6" fillId="0" borderId="0" xfId="2" applyFont="1" applyFill="1" applyBorder="1" applyAlignment="1">
      <alignment horizontal="left"/>
    </xf>
    <xf numFmtId="0" fontId="6" fillId="0" borderId="20" xfId="2" applyFont="1" applyFill="1" applyBorder="1" applyAlignment="1">
      <alignment horizontal="left"/>
    </xf>
    <xf numFmtId="0" fontId="6" fillId="0" borderId="19" xfId="2" applyFont="1" applyFill="1" applyBorder="1" applyAlignment="1">
      <alignment horizontal="left" vertical="top"/>
    </xf>
    <xf numFmtId="0" fontId="6" fillId="0" borderId="0" xfId="2" applyFont="1" applyFill="1" applyBorder="1" applyAlignment="1">
      <alignment horizontal="left" vertical="top"/>
    </xf>
    <xf numFmtId="0" fontId="6" fillId="0" borderId="20" xfId="2" applyFont="1" applyFill="1" applyBorder="1" applyAlignment="1">
      <alignment horizontal="left" vertical="top"/>
    </xf>
    <xf numFmtId="0" fontId="6" fillId="0" borderId="16" xfId="2" applyFont="1" applyBorder="1" applyAlignment="1"/>
    <xf numFmtId="0" fontId="6" fillId="0" borderId="19" xfId="2" applyFont="1" applyBorder="1" applyAlignment="1"/>
    <xf numFmtId="0" fontId="6" fillId="0" borderId="0" xfId="2" applyFont="1" applyBorder="1" applyAlignment="1"/>
    <xf numFmtId="0" fontId="3" fillId="0" borderId="0" xfId="2" applyFont="1" applyAlignment="1"/>
    <xf numFmtId="0" fontId="3" fillId="0" borderId="20" xfId="2" applyFont="1" applyBorder="1" applyAlignment="1"/>
    <xf numFmtId="0" fontId="6" fillId="0" borderId="1" xfId="2" applyFont="1" applyBorder="1" applyAlignment="1"/>
    <xf numFmtId="0" fontId="6" fillId="0" borderId="27" xfId="2" applyFont="1" applyBorder="1" applyAlignment="1"/>
    <xf numFmtId="0" fontId="3" fillId="0" borderId="27" xfId="2" applyFont="1" applyBorder="1" applyAlignment="1"/>
    <xf numFmtId="0" fontId="3" fillId="0" borderId="21" xfId="2" applyFont="1" applyBorder="1" applyAlignment="1"/>
    <xf numFmtId="0" fontId="6" fillId="0" borderId="16" xfId="2" applyFont="1" applyBorder="1" applyAlignment="1">
      <alignment vertical="center" wrapText="1"/>
    </xf>
    <xf numFmtId="0" fontId="6" fillId="0" borderId="14" xfId="2" applyFont="1" applyBorder="1" applyAlignment="1">
      <alignment vertical="center" wrapText="1"/>
    </xf>
    <xf numFmtId="0" fontId="6" fillId="0" borderId="19" xfId="2" applyFont="1" applyBorder="1" applyAlignment="1">
      <alignment vertical="center" wrapText="1"/>
    </xf>
    <xf numFmtId="0" fontId="6" fillId="0" borderId="20" xfId="2" applyFont="1" applyBorder="1" applyAlignment="1">
      <alignment vertical="center" wrapText="1"/>
    </xf>
    <xf numFmtId="0" fontId="6" fillId="0" borderId="1" xfId="2" applyFont="1" applyBorder="1" applyAlignment="1">
      <alignment vertical="center" wrapText="1"/>
    </xf>
    <xf numFmtId="0" fontId="6" fillId="0" borderId="21" xfId="2" applyFont="1" applyBorder="1" applyAlignment="1">
      <alignment vertical="center" wrapText="1"/>
    </xf>
    <xf numFmtId="0" fontId="6" fillId="0" borderId="16" xfId="2" applyFont="1" applyFill="1" applyBorder="1" applyAlignment="1">
      <alignment horizontal="left"/>
    </xf>
    <xf numFmtId="0" fontId="6" fillId="0" borderId="15" xfId="2" applyFont="1" applyFill="1" applyBorder="1" applyAlignment="1">
      <alignment horizontal="left"/>
    </xf>
    <xf numFmtId="0" fontId="6" fillId="0" borderId="14" xfId="2" applyFont="1" applyFill="1" applyBorder="1" applyAlignment="1">
      <alignment horizontal="left"/>
    </xf>
    <xf numFmtId="0" fontId="6" fillId="0" borderId="1" xfId="2" applyFont="1" applyFill="1" applyBorder="1" applyAlignment="1">
      <alignment horizontal="left" vertical="top"/>
    </xf>
    <xf numFmtId="0" fontId="6" fillId="0" borderId="27" xfId="2" applyFont="1" applyFill="1" applyBorder="1" applyAlignment="1">
      <alignment horizontal="left" vertical="top"/>
    </xf>
    <xf numFmtId="0" fontId="6" fillId="0" borderId="14" xfId="2" applyFont="1" applyBorder="1" applyAlignment="1">
      <alignment horizontal="left" vertical="center"/>
    </xf>
    <xf numFmtId="0" fontId="6" fillId="0" borderId="19" xfId="2" applyFont="1" applyBorder="1" applyAlignment="1">
      <alignment horizontal="left" vertical="center"/>
    </xf>
    <xf numFmtId="0" fontId="6" fillId="0" borderId="20" xfId="2" applyFont="1" applyBorder="1" applyAlignment="1">
      <alignment horizontal="left" vertical="center"/>
    </xf>
    <xf numFmtId="0" fontId="6" fillId="0" borderId="1" xfId="2" applyFont="1" applyBorder="1" applyAlignment="1">
      <alignment horizontal="left" vertical="center"/>
    </xf>
    <xf numFmtId="0" fontId="6" fillId="0" borderId="21" xfId="2" applyFont="1" applyBorder="1" applyAlignment="1">
      <alignment horizontal="left" vertical="center"/>
    </xf>
    <xf numFmtId="0" fontId="6" fillId="0" borderId="16" xfId="2" applyFont="1" applyFill="1" applyBorder="1" applyAlignment="1">
      <alignment horizontal="left" vertical="center"/>
    </xf>
    <xf numFmtId="0" fontId="6" fillId="0" borderId="15" xfId="2" applyFont="1" applyFill="1" applyBorder="1" applyAlignment="1">
      <alignment horizontal="left" vertical="center"/>
    </xf>
    <xf numFmtId="0" fontId="6" fillId="0" borderId="14" xfId="2" applyFont="1" applyFill="1" applyBorder="1" applyAlignment="1">
      <alignment horizontal="left" vertical="center"/>
    </xf>
    <xf numFmtId="0" fontId="6" fillId="3" borderId="28" xfId="2" applyFont="1" applyFill="1" applyBorder="1" applyAlignment="1">
      <alignment horizontal="left" vertical="top" wrapText="1"/>
    </xf>
    <xf numFmtId="0" fontId="6" fillId="3" borderId="30" xfId="2" applyFont="1" applyFill="1" applyBorder="1" applyAlignment="1">
      <alignment horizontal="left" vertical="top" wrapText="1"/>
    </xf>
    <xf numFmtId="49" fontId="6" fillId="0" borderId="19" xfId="2" applyNumberFormat="1" applyFont="1" applyFill="1" applyBorder="1" applyAlignment="1">
      <alignment horizontal="left" vertical="center"/>
    </xf>
    <xf numFmtId="49" fontId="6" fillId="0" borderId="0" xfId="2" applyNumberFormat="1" applyFont="1" applyFill="1" applyBorder="1" applyAlignment="1">
      <alignment horizontal="left" vertical="center"/>
    </xf>
    <xf numFmtId="49" fontId="6" fillId="0" borderId="20" xfId="2" applyNumberFormat="1" applyFont="1" applyFill="1" applyBorder="1" applyAlignment="1">
      <alignment horizontal="left" vertical="center"/>
    </xf>
    <xf numFmtId="0" fontId="6" fillId="0" borderId="19" xfId="2" applyFont="1" applyFill="1" applyBorder="1" applyAlignment="1">
      <alignment horizontal="left" vertical="center"/>
    </xf>
    <xf numFmtId="0" fontId="6" fillId="0" borderId="0" xfId="2" applyFont="1" applyFill="1" applyBorder="1" applyAlignment="1">
      <alignment horizontal="left" vertical="center"/>
    </xf>
    <xf numFmtId="0" fontId="6" fillId="0" borderId="20" xfId="2" applyFont="1" applyFill="1" applyBorder="1" applyAlignment="1">
      <alignment horizontal="left" vertical="center"/>
    </xf>
    <xf numFmtId="0" fontId="6" fillId="0" borderId="1" xfId="2" applyFont="1" applyFill="1" applyBorder="1" applyAlignment="1">
      <alignment horizontal="left" vertical="center"/>
    </xf>
    <xf numFmtId="0" fontId="6" fillId="0" borderId="27" xfId="2" applyFont="1" applyFill="1" applyBorder="1" applyAlignment="1">
      <alignment horizontal="left" vertical="center"/>
    </xf>
    <xf numFmtId="0" fontId="6" fillId="0" borderId="21" xfId="2" applyFont="1" applyFill="1" applyBorder="1" applyAlignment="1">
      <alignment horizontal="left" vertical="center"/>
    </xf>
    <xf numFmtId="176" fontId="6" fillId="0" borderId="28" xfId="2" applyNumberFormat="1" applyFont="1" applyFill="1" applyBorder="1" applyAlignment="1">
      <alignment horizontal="right" vertical="center" wrapText="1"/>
    </xf>
    <xf numFmtId="176" fontId="6" fillId="0" borderId="30" xfId="2" applyNumberFormat="1" applyFont="1" applyFill="1" applyBorder="1" applyAlignment="1">
      <alignment horizontal="right" vertical="center" wrapText="1"/>
    </xf>
    <xf numFmtId="0" fontId="6" fillId="0" borderId="1" xfId="2" applyFont="1" applyFill="1" applyBorder="1" applyAlignment="1">
      <alignment horizontal="left"/>
    </xf>
    <xf numFmtId="0" fontId="6" fillId="0" borderId="27" xfId="2" applyFont="1" applyFill="1" applyBorder="1" applyAlignment="1">
      <alignment horizontal="left"/>
    </xf>
    <xf numFmtId="0" fontId="6" fillId="0" borderId="21" xfId="2" applyFont="1" applyFill="1" applyBorder="1" applyAlignment="1">
      <alignment horizontal="left"/>
    </xf>
    <xf numFmtId="0" fontId="6" fillId="0" borderId="21" xfId="2" applyFont="1" applyFill="1" applyBorder="1" applyAlignment="1">
      <alignment horizontal="left" vertical="top"/>
    </xf>
    <xf numFmtId="0" fontId="6" fillId="0" borderId="15" xfId="2" applyFont="1" applyBorder="1" applyAlignment="1">
      <alignment horizontal="left" vertical="center"/>
    </xf>
    <xf numFmtId="0" fontId="6" fillId="0" borderId="0" xfId="2" applyFont="1" applyBorder="1" applyAlignment="1">
      <alignment horizontal="left" vertical="center"/>
    </xf>
    <xf numFmtId="176" fontId="6" fillId="2" borderId="28" xfId="1" applyNumberFormat="1" applyFont="1" applyFill="1" applyBorder="1" applyAlignment="1">
      <alignment horizontal="right" vertical="center" wrapText="1"/>
    </xf>
    <xf numFmtId="176" fontId="6" fillId="2" borderId="30" xfId="1" applyNumberFormat="1" applyFont="1" applyFill="1" applyBorder="1" applyAlignment="1">
      <alignment horizontal="right" vertical="center" wrapText="1"/>
    </xf>
    <xf numFmtId="0" fontId="6" fillId="0" borderId="1" xfId="2" applyFont="1" applyBorder="1" applyAlignment="1">
      <alignment horizontal="center" vertical="top"/>
    </xf>
    <xf numFmtId="0" fontId="6" fillId="0" borderId="27" xfId="2" applyFont="1" applyBorder="1" applyAlignment="1">
      <alignment horizontal="center" vertical="top"/>
    </xf>
    <xf numFmtId="0" fontId="6" fillId="0" borderId="21" xfId="2" applyFont="1" applyBorder="1" applyAlignment="1">
      <alignment horizontal="center" vertical="top"/>
    </xf>
    <xf numFmtId="0" fontId="6" fillId="0" borderId="23" xfId="2" applyFont="1" applyBorder="1" applyAlignment="1">
      <alignment horizontal="left" vertical="center" wrapText="1"/>
    </xf>
    <xf numFmtId="0" fontId="6" fillId="0" borderId="24" xfId="2" applyFont="1" applyBorder="1" applyAlignment="1">
      <alignment horizontal="left" vertical="center" wrapText="1"/>
    </xf>
    <xf numFmtId="0" fontId="6" fillId="0" borderId="25" xfId="2" applyFont="1" applyBorder="1" applyAlignment="1">
      <alignment horizontal="left" vertical="center" wrapText="1"/>
    </xf>
    <xf numFmtId="0" fontId="6" fillId="0" borderId="26" xfId="2" applyFont="1" applyBorder="1" applyAlignment="1">
      <alignment horizontal="left" vertical="center" wrapText="1"/>
    </xf>
    <xf numFmtId="0" fontId="6" fillId="0" borderId="16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27" xfId="2" applyFont="1" applyBorder="1" applyAlignment="1">
      <alignment horizontal="center" vertical="center"/>
    </xf>
    <xf numFmtId="0" fontId="6" fillId="0" borderId="21" xfId="2" applyFont="1" applyBorder="1" applyAlignment="1">
      <alignment horizontal="center" vertical="center"/>
    </xf>
    <xf numFmtId="0" fontId="6" fillId="0" borderId="28" xfId="2" applyFont="1" applyBorder="1" applyAlignment="1">
      <alignment horizontal="center" vertical="center" wrapText="1"/>
    </xf>
    <xf numFmtId="0" fontId="6" fillId="0" borderId="29" xfId="2" applyFont="1" applyBorder="1" applyAlignment="1">
      <alignment horizontal="center" vertical="center" wrapText="1"/>
    </xf>
    <xf numFmtId="0" fontId="6" fillId="0" borderId="16" xfId="2" applyFont="1" applyBorder="1" applyAlignment="1">
      <alignment horizontal="left" vertical="center"/>
    </xf>
    <xf numFmtId="0" fontId="6" fillId="0" borderId="1" xfId="2" applyFont="1" applyFill="1" applyBorder="1" applyAlignment="1">
      <alignment horizontal="center" vertical="top"/>
    </xf>
    <xf numFmtId="0" fontId="6" fillId="0" borderId="27" xfId="2" applyFont="1" applyFill="1" applyBorder="1" applyAlignment="1">
      <alignment horizontal="center" vertical="top"/>
    </xf>
    <xf numFmtId="0" fontId="6" fillId="0" borderId="21" xfId="2" applyFont="1" applyFill="1" applyBorder="1" applyAlignment="1">
      <alignment horizontal="center" vertical="top"/>
    </xf>
    <xf numFmtId="0" fontId="6" fillId="0" borderId="16" xfId="3" applyFont="1" applyBorder="1" applyAlignment="1">
      <alignment horizontal="left" vertical="center" wrapText="1"/>
    </xf>
    <xf numFmtId="0" fontId="6" fillId="0" borderId="14" xfId="3" applyFont="1" applyBorder="1" applyAlignment="1">
      <alignment horizontal="left" vertical="center" wrapText="1"/>
    </xf>
    <xf numFmtId="0" fontId="6" fillId="0" borderId="1" xfId="3" applyFont="1" applyBorder="1" applyAlignment="1">
      <alignment horizontal="left" vertical="center" wrapText="1"/>
    </xf>
    <xf numFmtId="0" fontId="6" fillId="0" borderId="21" xfId="3" applyFont="1" applyBorder="1" applyAlignment="1">
      <alignment horizontal="left" vertical="center" wrapText="1"/>
    </xf>
    <xf numFmtId="0" fontId="6" fillId="0" borderId="16" xfId="3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6" fillId="0" borderId="1" xfId="3" applyFont="1" applyBorder="1" applyAlignment="1">
      <alignment horizontal="left" vertical="center"/>
    </xf>
    <xf numFmtId="0" fontId="11" fillId="0" borderId="27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177" fontId="6" fillId="0" borderId="28" xfId="3" applyNumberFormat="1" applyFont="1" applyFill="1" applyBorder="1" applyAlignment="1">
      <alignment horizontal="right" vertical="center"/>
    </xf>
    <xf numFmtId="177" fontId="1" fillId="0" borderId="29" xfId="0" applyNumberFormat="1" applyFont="1" applyFill="1" applyBorder="1" applyAlignment="1">
      <alignment horizontal="right" vertical="center"/>
    </xf>
    <xf numFmtId="0" fontId="8" fillId="0" borderId="0" xfId="2" applyFont="1" applyBorder="1" applyAlignment="1">
      <alignment horizontal="center" vertical="center" wrapText="1"/>
    </xf>
    <xf numFmtId="0" fontId="6" fillId="0" borderId="16" xfId="2" applyFont="1" applyBorder="1" applyAlignment="1">
      <alignment horizontal="distributed" vertical="center" wrapText="1"/>
    </xf>
    <xf numFmtId="0" fontId="6" fillId="0" borderId="14" xfId="2" applyFont="1" applyBorder="1" applyAlignment="1">
      <alignment horizontal="distributed" vertical="center" wrapText="1"/>
    </xf>
    <xf numFmtId="0" fontId="6" fillId="0" borderId="19" xfId="2" applyFont="1" applyBorder="1" applyAlignment="1">
      <alignment horizontal="distributed" vertical="center" wrapText="1"/>
    </xf>
    <xf numFmtId="0" fontId="6" fillId="0" borderId="20" xfId="2" applyFont="1" applyBorder="1" applyAlignment="1">
      <alignment horizontal="distributed" vertical="center" wrapText="1"/>
    </xf>
    <xf numFmtId="0" fontId="6" fillId="0" borderId="1" xfId="2" applyFont="1" applyBorder="1" applyAlignment="1">
      <alignment horizontal="distributed" vertical="center" wrapText="1"/>
    </xf>
    <xf numFmtId="0" fontId="6" fillId="0" borderId="21" xfId="2" applyFont="1" applyBorder="1" applyAlignment="1">
      <alignment horizontal="distributed" vertical="center" wrapText="1"/>
    </xf>
    <xf numFmtId="0" fontId="6" fillId="0" borderId="18" xfId="2" applyFont="1" applyBorder="1" applyAlignment="1">
      <alignment horizontal="left" vertical="center" wrapText="1"/>
    </xf>
    <xf numFmtId="0" fontId="6" fillId="0" borderId="22" xfId="2" applyFont="1" applyBorder="1" applyAlignment="1">
      <alignment horizontal="left" vertical="center" wrapText="1"/>
    </xf>
    <xf numFmtId="0" fontId="6" fillId="0" borderId="17" xfId="2" applyFont="1" applyBorder="1" applyAlignment="1">
      <alignment horizontal="left" vertical="center" wrapText="1"/>
    </xf>
    <xf numFmtId="0" fontId="6" fillId="0" borderId="18" xfId="2" applyFont="1" applyBorder="1" applyAlignment="1">
      <alignment vertical="center" wrapText="1"/>
    </xf>
    <xf numFmtId="0" fontId="6" fillId="0" borderId="22" xfId="2" applyFont="1" applyBorder="1" applyAlignment="1">
      <alignment vertical="center" wrapText="1"/>
    </xf>
    <xf numFmtId="0" fontId="6" fillId="0" borderId="17" xfId="2" applyFont="1" applyBorder="1" applyAlignment="1">
      <alignment vertical="center" wrapText="1"/>
    </xf>
    <xf numFmtId="0" fontId="6" fillId="0" borderId="18" xfId="2" applyFont="1" applyFill="1" applyBorder="1" applyAlignment="1">
      <alignment vertical="center" wrapText="1"/>
    </xf>
    <xf numFmtId="0" fontId="6" fillId="0" borderId="22" xfId="2" applyFont="1" applyFill="1" applyBorder="1" applyAlignment="1">
      <alignment vertical="center" wrapText="1"/>
    </xf>
    <xf numFmtId="0" fontId="6" fillId="0" borderId="17" xfId="2" applyFont="1" applyFill="1" applyBorder="1" applyAlignment="1">
      <alignment vertical="center" wrapText="1"/>
    </xf>
    <xf numFmtId="0" fontId="5" fillId="0" borderId="19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8" xfId="0" applyFont="1" applyBorder="1" applyAlignment="1">
      <alignment horizontal="left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distributed" vertical="center" wrapText="1"/>
    </xf>
    <xf numFmtId="0" fontId="5" fillId="0" borderId="32" xfId="0" applyFont="1" applyBorder="1" applyAlignment="1">
      <alignment horizontal="distributed" vertical="center" wrapText="1"/>
    </xf>
    <xf numFmtId="0" fontId="5" fillId="0" borderId="33" xfId="0" applyFont="1" applyBorder="1" applyAlignment="1">
      <alignment horizontal="distributed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textRotation="255" wrapText="1"/>
    </xf>
    <xf numFmtId="0" fontId="5" fillId="0" borderId="46" xfId="0" applyFont="1" applyBorder="1" applyAlignment="1">
      <alignment horizontal="center" vertical="center" textRotation="255" wrapText="1"/>
    </xf>
    <xf numFmtId="0" fontId="5" fillId="0" borderId="7" xfId="0" applyFont="1" applyBorder="1" applyAlignment="1">
      <alignment horizontal="center" vertical="center" textRotation="255" wrapText="1"/>
    </xf>
    <xf numFmtId="0" fontId="5" fillId="0" borderId="47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center" vertical="top" wrapText="1"/>
    </xf>
    <xf numFmtId="0" fontId="5" fillId="0" borderId="40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top" wrapText="1"/>
    </xf>
    <xf numFmtId="0" fontId="5" fillId="0" borderId="50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textRotation="255" wrapText="1"/>
    </xf>
    <xf numFmtId="0" fontId="5" fillId="0" borderId="30" xfId="0" applyFont="1" applyBorder="1" applyAlignment="1">
      <alignment horizontal="center" vertical="center" textRotation="255" wrapText="1"/>
    </xf>
    <xf numFmtId="0" fontId="5" fillId="0" borderId="29" xfId="0" applyFont="1" applyBorder="1" applyAlignment="1">
      <alignment horizontal="center" vertical="center" textRotation="255" wrapText="1"/>
    </xf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top" wrapText="1"/>
    </xf>
  </cellXfs>
  <cellStyles count="4">
    <cellStyle name="桁区切り 2" xfId="1" xr:uid="{00000000-0005-0000-0000-000000000000}"/>
    <cellStyle name="標準" xfId="0" builtinId="0"/>
    <cellStyle name="標準 2" xfId="2" xr:uid="{00000000-0005-0000-0000-000002000000}"/>
    <cellStyle name="標準_修正　form_28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123825</xdr:rowOff>
        </xdr:from>
        <xdr:to>
          <xdr:col>7</xdr:col>
          <xdr:colOff>1104900</xdr:colOff>
          <xdr:row>4</xdr:row>
          <xdr:rowOff>19050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1062" name="Line 2">
          <a:extLst>
            <a:ext uri="{FF2B5EF4-FFF2-40B4-BE49-F238E27FC236}">
              <a16:creationId xmlns:a16="http://schemas.microsoft.com/office/drawing/2014/main" id="{00000000-0008-0000-0100-000026040000}"/>
            </a:ext>
          </a:extLst>
        </xdr:cNvPr>
        <xdr:cNvSpPr>
          <a:spLocks noChangeShapeType="1"/>
        </xdr:cNvSpPr>
      </xdr:nvSpPr>
      <xdr:spPr bwMode="auto">
        <a:xfrm>
          <a:off x="71247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1063" name="Line 14">
          <a:extLst>
            <a:ext uri="{FF2B5EF4-FFF2-40B4-BE49-F238E27FC236}">
              <a16:creationId xmlns:a16="http://schemas.microsoft.com/office/drawing/2014/main" id="{00000000-0008-0000-0100-000027040000}"/>
            </a:ext>
          </a:extLst>
        </xdr:cNvPr>
        <xdr:cNvSpPr>
          <a:spLocks noChangeShapeType="1"/>
        </xdr:cNvSpPr>
      </xdr:nvSpPr>
      <xdr:spPr bwMode="auto">
        <a:xfrm>
          <a:off x="71247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9</xdr:col>
      <xdr:colOff>685800</xdr:colOff>
      <xdr:row>0</xdr:row>
      <xdr:rowOff>0</xdr:rowOff>
    </xdr:to>
    <xdr:sp macro="" textlink="">
      <xdr:nvSpPr>
        <xdr:cNvPr id="1064" name="Line 15">
          <a:extLst>
            <a:ext uri="{FF2B5EF4-FFF2-40B4-BE49-F238E27FC236}">
              <a16:creationId xmlns:a16="http://schemas.microsoft.com/office/drawing/2014/main" id="{00000000-0008-0000-0100-000028040000}"/>
            </a:ext>
          </a:extLst>
        </xdr:cNvPr>
        <xdr:cNvSpPr>
          <a:spLocks noChangeShapeType="1"/>
        </xdr:cNvSpPr>
      </xdr:nvSpPr>
      <xdr:spPr bwMode="auto">
        <a:xfrm>
          <a:off x="53721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152400</xdr:rowOff>
        </xdr:from>
        <xdr:to>
          <xdr:col>12</xdr:col>
          <xdr:colOff>533400</xdr:colOff>
          <xdr:row>4</xdr:row>
          <xdr:rowOff>133350</xdr:rowOff>
        </xdr:to>
        <xdr:sp macro="" textlink="">
          <xdr:nvSpPr>
            <xdr:cNvPr id="1041" name="Object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2074" name="Line 1">
          <a:extLst>
            <a:ext uri="{FF2B5EF4-FFF2-40B4-BE49-F238E27FC236}">
              <a16:creationId xmlns:a16="http://schemas.microsoft.com/office/drawing/2014/main" id="{00000000-0008-0000-0200-00001A080000}"/>
            </a:ext>
          </a:extLst>
        </xdr:cNvPr>
        <xdr:cNvSpPr>
          <a:spLocks noChangeShapeType="1"/>
        </xdr:cNvSpPr>
      </xdr:nvSpPr>
      <xdr:spPr bwMode="auto">
        <a:xfrm>
          <a:off x="71247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2075" name="Line 2">
          <a:extLst>
            <a:ext uri="{FF2B5EF4-FFF2-40B4-BE49-F238E27FC236}">
              <a16:creationId xmlns:a16="http://schemas.microsoft.com/office/drawing/2014/main" id="{00000000-0008-0000-0200-00001B080000}"/>
            </a:ext>
          </a:extLst>
        </xdr:cNvPr>
        <xdr:cNvSpPr>
          <a:spLocks noChangeShapeType="1"/>
        </xdr:cNvSpPr>
      </xdr:nvSpPr>
      <xdr:spPr bwMode="auto">
        <a:xfrm>
          <a:off x="71247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9</xdr:col>
      <xdr:colOff>685800</xdr:colOff>
      <xdr:row>0</xdr:row>
      <xdr:rowOff>0</xdr:rowOff>
    </xdr:to>
    <xdr:sp macro="" textlink="">
      <xdr:nvSpPr>
        <xdr:cNvPr id="2076" name="Line 3">
          <a:extLst>
            <a:ext uri="{FF2B5EF4-FFF2-40B4-BE49-F238E27FC236}">
              <a16:creationId xmlns:a16="http://schemas.microsoft.com/office/drawing/2014/main" id="{00000000-0008-0000-0200-00001C080000}"/>
            </a:ext>
          </a:extLst>
        </xdr:cNvPr>
        <xdr:cNvSpPr>
          <a:spLocks noChangeShapeType="1"/>
        </xdr:cNvSpPr>
      </xdr:nvSpPr>
      <xdr:spPr bwMode="auto">
        <a:xfrm>
          <a:off x="53721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66675</xdr:rowOff>
        </xdr:from>
        <xdr:to>
          <xdr:col>13</xdr:col>
          <xdr:colOff>9525</xdr:colOff>
          <xdr:row>4</xdr:row>
          <xdr:rowOff>47625</xdr:rowOff>
        </xdr:to>
        <xdr:sp macro="" textlink="">
          <xdr:nvSpPr>
            <xdr:cNvPr id="2053" name="Object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oleObject" Target="../embeddings/Microsoft_Word_97_-_2003_Document1.doc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2.emf"/><Relationship Id="rId4" Type="http://schemas.openxmlformats.org/officeDocument/2006/relationships/oleObject" Target="../embeddings/Microsoft_Word_97_-_2003_Document2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1"/>
  <sheetViews>
    <sheetView tabSelected="1" view="pageBreakPreview" zoomScaleNormal="100" zoomScaleSheetLayoutView="100" workbookViewId="0">
      <selection activeCell="A20" sqref="A20:H22"/>
    </sheetView>
  </sheetViews>
  <sheetFormatPr defaultColWidth="9" defaultRowHeight="13.5"/>
  <cols>
    <col min="1" max="1" width="3.625" style="31" customWidth="1"/>
    <col min="2" max="2" width="13.625" style="31" customWidth="1"/>
    <col min="3" max="3" width="12.625" style="31" customWidth="1"/>
    <col min="4" max="4" width="13.75" style="31" customWidth="1"/>
    <col min="5" max="5" width="13.125" style="31" customWidth="1"/>
    <col min="6" max="6" width="5.875" style="31" customWidth="1"/>
    <col min="7" max="7" width="15.875" style="31" customWidth="1"/>
    <col min="8" max="8" width="17.25" style="31" customWidth="1"/>
    <col min="9" max="9" width="9" style="31"/>
    <col min="10" max="10" width="16.125" style="31" bestFit="1" customWidth="1"/>
    <col min="11" max="16384" width="9" style="31"/>
  </cols>
  <sheetData>
    <row r="1" spans="1:10" s="49" customFormat="1" ht="15" customHeight="1"/>
    <row r="2" spans="1:10" s="49" customFormat="1" ht="15" customHeight="1">
      <c r="A2" s="55"/>
      <c r="B2" s="55"/>
      <c r="G2" s="54"/>
      <c r="H2" s="54"/>
    </row>
    <row r="3" spans="1:10" s="49" customFormat="1" ht="15" customHeight="1">
      <c r="A3" s="53"/>
      <c r="B3" s="53"/>
      <c r="C3" s="53"/>
      <c r="D3" s="52"/>
      <c r="E3" s="52"/>
      <c r="G3" s="51"/>
      <c r="H3" s="51"/>
    </row>
    <row r="4" spans="1:10" s="46" customFormat="1" ht="15" customHeight="1">
      <c r="A4" s="50"/>
      <c r="B4" s="50"/>
      <c r="C4" s="50"/>
      <c r="D4" s="50"/>
      <c r="E4" s="50"/>
      <c r="F4" s="49"/>
      <c r="G4" s="49"/>
    </row>
    <row r="5" spans="1:10" s="46" customFormat="1" ht="15" customHeight="1">
      <c r="B5" s="48"/>
      <c r="C5" s="48"/>
      <c r="D5" s="48"/>
      <c r="E5" s="48"/>
      <c r="F5" s="48"/>
      <c r="G5" s="48"/>
      <c r="H5" s="48"/>
    </row>
    <row r="6" spans="1:10" s="46" customFormat="1" ht="15" customHeight="1">
      <c r="H6" s="47"/>
    </row>
    <row r="7" spans="1:10" s="39" customFormat="1" ht="15" customHeight="1">
      <c r="A7" s="184" t="s">
        <v>80</v>
      </c>
      <c r="B7" s="184"/>
      <c r="C7" s="184"/>
      <c r="D7" s="184"/>
      <c r="E7" s="184"/>
      <c r="F7" s="184"/>
      <c r="G7" s="184"/>
      <c r="H7" s="184"/>
    </row>
    <row r="8" spans="1:10" s="39" customFormat="1" ht="15" customHeight="1">
      <c r="A8" s="184"/>
      <c r="B8" s="184"/>
      <c r="C8" s="184"/>
      <c r="D8" s="184"/>
      <c r="E8" s="184"/>
      <c r="F8" s="184"/>
      <c r="G8" s="184"/>
      <c r="H8" s="184"/>
    </row>
    <row r="9" spans="1:10" s="39" customFormat="1" ht="15" customHeight="1">
      <c r="A9" s="45"/>
      <c r="B9" s="45"/>
      <c r="C9" s="44"/>
      <c r="D9" s="43"/>
      <c r="E9" s="43"/>
      <c r="F9" s="43"/>
      <c r="G9" s="43"/>
      <c r="H9" s="43"/>
    </row>
    <row r="10" spans="1:10" s="39" customFormat="1" ht="15" customHeight="1">
      <c r="A10" s="42"/>
      <c r="B10" s="42"/>
      <c r="C10" s="41"/>
      <c r="D10" s="40"/>
      <c r="E10" s="40"/>
      <c r="F10" s="40"/>
      <c r="G10" s="40"/>
      <c r="H10" s="40"/>
      <c r="J10" s="31"/>
    </row>
    <row r="11" spans="1:10" ht="15" customHeight="1">
      <c r="A11" s="185" t="s">
        <v>79</v>
      </c>
      <c r="B11" s="186"/>
      <c r="C11" s="191" t="s">
        <v>78</v>
      </c>
      <c r="D11" s="192"/>
      <c r="E11" s="193"/>
      <c r="F11" s="38"/>
      <c r="G11" s="62" t="s">
        <v>77</v>
      </c>
      <c r="H11" s="63"/>
    </row>
    <row r="12" spans="1:10" ht="15" customHeight="1">
      <c r="A12" s="187"/>
      <c r="B12" s="188"/>
      <c r="C12" s="194" t="s">
        <v>93</v>
      </c>
      <c r="D12" s="195"/>
      <c r="E12" s="196"/>
      <c r="F12" s="38"/>
      <c r="G12" s="37" t="s">
        <v>95</v>
      </c>
      <c r="H12" s="63"/>
    </row>
    <row r="13" spans="1:10" ht="15" customHeight="1">
      <c r="A13" s="187"/>
      <c r="B13" s="188"/>
      <c r="C13" s="194" t="s">
        <v>94</v>
      </c>
      <c r="D13" s="195"/>
      <c r="E13" s="196"/>
      <c r="F13" s="38"/>
      <c r="G13" s="37" t="s">
        <v>96</v>
      </c>
      <c r="H13" s="63"/>
    </row>
    <row r="14" spans="1:10" ht="15" customHeight="1">
      <c r="A14" s="189"/>
      <c r="B14" s="190"/>
      <c r="C14" s="197" t="s">
        <v>87</v>
      </c>
      <c r="D14" s="198"/>
      <c r="E14" s="199"/>
      <c r="F14" s="38"/>
      <c r="G14" s="56" t="s">
        <v>88</v>
      </c>
      <c r="H14" s="63"/>
    </row>
    <row r="15" spans="1:10">
      <c r="A15" s="36"/>
      <c r="B15" s="36"/>
      <c r="C15" s="35"/>
      <c r="D15" s="35"/>
      <c r="E15" s="35"/>
      <c r="F15" s="35"/>
      <c r="G15" s="35"/>
      <c r="H15" s="35"/>
    </row>
    <row r="16" spans="1:10" ht="12.95" customHeight="1">
      <c r="A16" s="156" t="s">
        <v>76</v>
      </c>
      <c r="B16" s="157"/>
      <c r="C16" s="160" t="s">
        <v>75</v>
      </c>
      <c r="D16" s="161"/>
      <c r="E16" s="161"/>
      <c r="F16" s="161"/>
      <c r="G16" s="162"/>
      <c r="H16" s="166" t="s">
        <v>74</v>
      </c>
    </row>
    <row r="17" spans="1:8" ht="12.95" customHeight="1">
      <c r="A17" s="158"/>
      <c r="B17" s="159"/>
      <c r="C17" s="163"/>
      <c r="D17" s="164"/>
      <c r="E17" s="164"/>
      <c r="F17" s="164"/>
      <c r="G17" s="165"/>
      <c r="H17" s="167"/>
    </row>
    <row r="18" spans="1:8" ht="12.95" customHeight="1">
      <c r="A18" s="172" t="s">
        <v>89</v>
      </c>
      <c r="B18" s="173"/>
      <c r="C18" s="176" t="s">
        <v>90</v>
      </c>
      <c r="D18" s="177"/>
      <c r="E18" s="177"/>
      <c r="F18" s="177"/>
      <c r="G18" s="178"/>
      <c r="H18" s="182">
        <f>F14*220000</f>
        <v>0</v>
      </c>
    </row>
    <row r="19" spans="1:8" ht="12.95" customHeight="1">
      <c r="A19" s="174"/>
      <c r="B19" s="175"/>
      <c r="C19" s="179" t="s">
        <v>91</v>
      </c>
      <c r="D19" s="180"/>
      <c r="E19" s="180"/>
      <c r="F19" s="180"/>
      <c r="G19" s="181"/>
      <c r="H19" s="183"/>
    </row>
    <row r="20" spans="1:8" ht="12.95" customHeight="1">
      <c r="A20" s="70" t="s">
        <v>97</v>
      </c>
      <c r="B20" s="149"/>
      <c r="C20" s="168" t="s">
        <v>73</v>
      </c>
      <c r="D20" s="149"/>
      <c r="E20" s="149"/>
      <c r="F20" s="149"/>
      <c r="G20" s="124"/>
      <c r="H20" s="143">
        <f>IF(F11=0,0,153000)</f>
        <v>0</v>
      </c>
    </row>
    <row r="21" spans="1:8" ht="12.95" customHeight="1">
      <c r="A21" s="125"/>
      <c r="B21" s="150"/>
      <c r="C21" s="137" t="s">
        <v>81</v>
      </c>
      <c r="D21" s="138"/>
      <c r="E21" s="138"/>
      <c r="F21" s="138"/>
      <c r="G21" s="139"/>
      <c r="H21" s="144"/>
    </row>
    <row r="22" spans="1:8" ht="12.75" customHeight="1">
      <c r="A22" s="125"/>
      <c r="B22" s="150"/>
      <c r="C22" s="169"/>
      <c r="D22" s="170"/>
      <c r="E22" s="170"/>
      <c r="F22" s="170"/>
      <c r="G22" s="171"/>
      <c r="H22" s="144"/>
    </row>
    <row r="23" spans="1:8" ht="12.95" customHeight="1">
      <c r="A23" s="70" t="s">
        <v>98</v>
      </c>
      <c r="B23" s="149"/>
      <c r="C23" s="59" t="s">
        <v>72</v>
      </c>
      <c r="D23" s="60"/>
      <c r="E23" s="60"/>
      <c r="F23" s="60"/>
      <c r="G23" s="61"/>
      <c r="H23" s="132" t="s">
        <v>63</v>
      </c>
    </row>
    <row r="24" spans="1:8" ht="12.95" customHeight="1">
      <c r="A24" s="125"/>
      <c r="B24" s="150"/>
      <c r="C24" s="137" t="s">
        <v>82</v>
      </c>
      <c r="D24" s="138"/>
      <c r="E24" s="138"/>
      <c r="F24" s="138"/>
      <c r="G24" s="139"/>
      <c r="H24" s="133"/>
    </row>
    <row r="25" spans="1:8" ht="12.75" customHeight="1">
      <c r="A25" s="125"/>
      <c r="B25" s="150"/>
      <c r="C25" s="153"/>
      <c r="D25" s="154"/>
      <c r="E25" s="154"/>
      <c r="F25" s="154"/>
      <c r="G25" s="155"/>
      <c r="H25" s="133"/>
    </row>
    <row r="26" spans="1:8" ht="12.95" customHeight="1">
      <c r="A26" s="70" t="s">
        <v>99</v>
      </c>
      <c r="B26" s="149"/>
      <c r="C26" s="129" t="s">
        <v>71</v>
      </c>
      <c r="D26" s="130"/>
      <c r="E26" s="130"/>
      <c r="F26" s="130"/>
      <c r="G26" s="131"/>
      <c r="H26" s="151">
        <v>0</v>
      </c>
    </row>
    <row r="27" spans="1:8" ht="12.95" customHeight="1">
      <c r="A27" s="125"/>
      <c r="B27" s="150"/>
      <c r="C27" s="101" t="s">
        <v>70</v>
      </c>
      <c r="D27" s="102"/>
      <c r="E27" s="102"/>
      <c r="F27" s="102"/>
      <c r="G27" s="103"/>
      <c r="H27" s="152"/>
    </row>
    <row r="28" spans="1:8" ht="12.95" customHeight="1">
      <c r="A28" s="125"/>
      <c r="B28" s="150"/>
      <c r="C28" s="85"/>
      <c r="D28" s="86"/>
      <c r="E28" s="86"/>
      <c r="F28" s="86"/>
      <c r="G28" s="87"/>
      <c r="H28" s="152"/>
    </row>
    <row r="29" spans="1:8" ht="12.95" customHeight="1">
      <c r="A29" s="70" t="s">
        <v>100</v>
      </c>
      <c r="B29" s="149"/>
      <c r="C29" s="129" t="s">
        <v>69</v>
      </c>
      <c r="D29" s="130"/>
      <c r="E29" s="130"/>
      <c r="F29" s="130"/>
      <c r="G29" s="131"/>
      <c r="H29" s="151">
        <v>0</v>
      </c>
    </row>
    <row r="30" spans="1:8" ht="12.95" customHeight="1">
      <c r="A30" s="125"/>
      <c r="B30" s="150"/>
      <c r="C30" s="101" t="s">
        <v>68</v>
      </c>
      <c r="D30" s="102"/>
      <c r="E30" s="102"/>
      <c r="F30" s="102"/>
      <c r="G30" s="103"/>
      <c r="H30" s="152"/>
    </row>
    <row r="31" spans="1:8" ht="12.95" customHeight="1">
      <c r="A31" s="125"/>
      <c r="B31" s="150"/>
      <c r="C31" s="145"/>
      <c r="D31" s="146"/>
      <c r="E31" s="146"/>
      <c r="F31" s="146"/>
      <c r="G31" s="147"/>
      <c r="H31" s="152"/>
    </row>
    <row r="32" spans="1:8" ht="12.95" customHeight="1">
      <c r="A32" s="70" t="s">
        <v>101</v>
      </c>
      <c r="B32" s="149"/>
      <c r="C32" s="129" t="s">
        <v>67</v>
      </c>
      <c r="D32" s="130"/>
      <c r="E32" s="130"/>
      <c r="F32" s="130"/>
      <c r="G32" s="131"/>
      <c r="H32" s="132" t="s">
        <v>63</v>
      </c>
    </row>
    <row r="33" spans="1:8" ht="12.95" customHeight="1">
      <c r="A33" s="125"/>
      <c r="B33" s="150"/>
      <c r="C33" s="98" t="s">
        <v>83</v>
      </c>
      <c r="D33" s="99"/>
      <c r="E33" s="99"/>
      <c r="F33" s="99"/>
      <c r="G33" s="100"/>
      <c r="H33" s="133"/>
    </row>
    <row r="34" spans="1:8" ht="12.95" customHeight="1">
      <c r="A34" s="125"/>
      <c r="B34" s="150"/>
      <c r="C34" s="145"/>
      <c r="D34" s="146"/>
      <c r="E34" s="146"/>
      <c r="F34" s="146"/>
      <c r="G34" s="147"/>
      <c r="H34" s="133"/>
    </row>
    <row r="35" spans="1:8" ht="12.95" customHeight="1">
      <c r="A35" s="70" t="s">
        <v>102</v>
      </c>
      <c r="B35" s="71"/>
      <c r="C35" s="119" t="s">
        <v>66</v>
      </c>
      <c r="D35" s="120"/>
      <c r="E35" s="120"/>
      <c r="F35" s="120"/>
      <c r="G35" s="121"/>
      <c r="H35" s="143">
        <f>ROUNDUP(F14*7200,0)</f>
        <v>0</v>
      </c>
    </row>
    <row r="36" spans="1:8" ht="12.95" customHeight="1">
      <c r="A36" s="72"/>
      <c r="B36" s="73"/>
      <c r="C36" s="98" t="s">
        <v>84</v>
      </c>
      <c r="D36" s="99"/>
      <c r="E36" s="99"/>
      <c r="F36" s="99"/>
      <c r="G36" s="100"/>
      <c r="H36" s="144"/>
    </row>
    <row r="37" spans="1:8" ht="12.95" customHeight="1">
      <c r="A37" s="72"/>
      <c r="B37" s="73"/>
      <c r="C37" s="122"/>
      <c r="D37" s="123"/>
      <c r="E37" s="123"/>
      <c r="F37" s="123"/>
      <c r="G37" s="148"/>
      <c r="H37" s="144"/>
    </row>
    <row r="38" spans="1:8" ht="12.95" customHeight="1">
      <c r="A38" s="70" t="s">
        <v>103</v>
      </c>
      <c r="B38" s="71"/>
      <c r="C38" s="129" t="s">
        <v>65</v>
      </c>
      <c r="D38" s="130"/>
      <c r="E38" s="130"/>
      <c r="F38" s="130"/>
      <c r="G38" s="131"/>
      <c r="H38" s="143">
        <f>ROUNDUP(F12*7200,0)</f>
        <v>0</v>
      </c>
    </row>
    <row r="39" spans="1:8" ht="12.95" customHeight="1">
      <c r="A39" s="72"/>
      <c r="B39" s="73"/>
      <c r="C39" s="98" t="s">
        <v>85</v>
      </c>
      <c r="D39" s="99"/>
      <c r="E39" s="99"/>
      <c r="F39" s="99"/>
      <c r="G39" s="100"/>
      <c r="H39" s="144"/>
    </row>
    <row r="40" spans="1:8" ht="12.95" customHeight="1">
      <c r="A40" s="72"/>
      <c r="B40" s="73"/>
      <c r="C40" s="145"/>
      <c r="D40" s="146"/>
      <c r="E40" s="146"/>
      <c r="F40" s="146"/>
      <c r="G40" s="147"/>
      <c r="H40" s="144"/>
    </row>
    <row r="41" spans="1:8" ht="12.95" customHeight="1">
      <c r="A41" s="70" t="s">
        <v>104</v>
      </c>
      <c r="B41" s="71"/>
      <c r="C41" s="129" t="s">
        <v>86</v>
      </c>
      <c r="D41" s="130"/>
      <c r="E41" s="130"/>
      <c r="F41" s="130"/>
      <c r="G41" s="131"/>
      <c r="H41" s="132" t="s">
        <v>63</v>
      </c>
    </row>
    <row r="42" spans="1:8" ht="12.95" customHeight="1">
      <c r="A42" s="72"/>
      <c r="B42" s="73"/>
      <c r="C42" s="137"/>
      <c r="D42" s="138"/>
      <c r="E42" s="138"/>
      <c r="F42" s="138"/>
      <c r="G42" s="139"/>
      <c r="H42" s="133"/>
    </row>
    <row r="43" spans="1:8" ht="12.95" customHeight="1">
      <c r="A43" s="72"/>
      <c r="B43" s="73"/>
      <c r="C43" s="140"/>
      <c r="D43" s="141"/>
      <c r="E43" s="141"/>
      <c r="F43" s="141"/>
      <c r="G43" s="142"/>
      <c r="H43" s="133"/>
    </row>
    <row r="44" spans="1:8" ht="12.95" customHeight="1">
      <c r="A44" s="70" t="s">
        <v>105</v>
      </c>
      <c r="B44" s="124"/>
      <c r="C44" s="129" t="s">
        <v>64</v>
      </c>
      <c r="D44" s="130"/>
      <c r="E44" s="130"/>
      <c r="F44" s="130"/>
      <c r="G44" s="131"/>
      <c r="H44" s="132" t="s">
        <v>63</v>
      </c>
    </row>
    <row r="45" spans="1:8" ht="12.95" customHeight="1">
      <c r="A45" s="125"/>
      <c r="B45" s="126"/>
      <c r="C45" s="134" t="s">
        <v>92</v>
      </c>
      <c r="D45" s="135"/>
      <c r="E45" s="135"/>
      <c r="F45" s="135"/>
      <c r="G45" s="136"/>
      <c r="H45" s="133"/>
    </row>
    <row r="46" spans="1:8" ht="12.95" customHeight="1">
      <c r="A46" s="127"/>
      <c r="B46" s="128"/>
      <c r="C46" s="85"/>
      <c r="D46" s="86"/>
      <c r="E46" s="86"/>
      <c r="F46" s="86"/>
      <c r="G46" s="87"/>
      <c r="H46" s="133"/>
    </row>
    <row r="47" spans="1:8" ht="12.95" customHeight="1">
      <c r="A47" s="113" t="s">
        <v>106</v>
      </c>
      <c r="B47" s="114"/>
      <c r="C47" s="119" t="s">
        <v>62</v>
      </c>
      <c r="D47" s="120"/>
      <c r="E47" s="120"/>
      <c r="F47" s="120"/>
      <c r="G47" s="121"/>
      <c r="H47" s="79">
        <f>ROUNDUP(SUM(H20:H40)*0.1,0)</f>
        <v>0</v>
      </c>
    </row>
    <row r="48" spans="1:8" ht="12.95" customHeight="1">
      <c r="A48" s="115"/>
      <c r="B48" s="116"/>
      <c r="C48" s="98" t="s">
        <v>107</v>
      </c>
      <c r="D48" s="99"/>
      <c r="E48" s="99"/>
      <c r="F48" s="99"/>
      <c r="G48" s="100"/>
      <c r="H48" s="80"/>
    </row>
    <row r="49" spans="1:8" ht="12.95" customHeight="1">
      <c r="A49" s="117"/>
      <c r="B49" s="118"/>
      <c r="C49" s="122"/>
      <c r="D49" s="123"/>
      <c r="E49" s="123"/>
      <c r="F49" s="111"/>
      <c r="G49" s="112"/>
      <c r="H49" s="80"/>
    </row>
    <row r="50" spans="1:8" ht="12.95" customHeight="1">
      <c r="A50" s="70" t="s">
        <v>61</v>
      </c>
      <c r="B50" s="71"/>
      <c r="C50" s="104"/>
      <c r="D50" s="95"/>
      <c r="E50" s="95"/>
      <c r="F50" s="96"/>
      <c r="G50" s="97"/>
      <c r="H50" s="79">
        <f>SUM(H20:H49)</f>
        <v>0</v>
      </c>
    </row>
    <row r="51" spans="1:8" ht="12.95" customHeight="1">
      <c r="A51" s="72"/>
      <c r="B51" s="73"/>
      <c r="C51" s="105" t="s">
        <v>108</v>
      </c>
      <c r="D51" s="106"/>
      <c r="E51" s="106"/>
      <c r="F51" s="107"/>
      <c r="G51" s="108"/>
      <c r="H51" s="80"/>
    </row>
    <row r="52" spans="1:8" ht="12.95" customHeight="1">
      <c r="A52" s="72"/>
      <c r="B52" s="73"/>
      <c r="C52" s="109"/>
      <c r="D52" s="110"/>
      <c r="E52" s="110"/>
      <c r="F52" s="111"/>
      <c r="G52" s="112"/>
      <c r="H52" s="80"/>
    </row>
    <row r="53" spans="1:8" ht="12.95" customHeight="1">
      <c r="A53" s="88" t="s">
        <v>60</v>
      </c>
      <c r="B53" s="89"/>
      <c r="C53" s="94"/>
      <c r="D53" s="95"/>
      <c r="E53" s="95"/>
      <c r="F53" s="96"/>
      <c r="G53" s="97"/>
      <c r="H53" s="79">
        <f>ROUNDUP(H50*0.3,0)</f>
        <v>0</v>
      </c>
    </row>
    <row r="54" spans="1:8" ht="12.95" customHeight="1">
      <c r="A54" s="90"/>
      <c r="B54" s="91"/>
      <c r="C54" s="98" t="s">
        <v>59</v>
      </c>
      <c r="D54" s="99"/>
      <c r="E54" s="99"/>
      <c r="F54" s="99"/>
      <c r="G54" s="100"/>
      <c r="H54" s="80"/>
    </row>
    <row r="55" spans="1:8" ht="12.95" customHeight="1">
      <c r="A55" s="92"/>
      <c r="B55" s="93"/>
      <c r="C55" s="101"/>
      <c r="D55" s="102"/>
      <c r="E55" s="102"/>
      <c r="F55" s="102"/>
      <c r="G55" s="103"/>
      <c r="H55" s="80"/>
    </row>
    <row r="56" spans="1:8" ht="12.95" customHeight="1">
      <c r="A56" s="70" t="s">
        <v>58</v>
      </c>
      <c r="B56" s="71"/>
      <c r="C56" s="76"/>
      <c r="D56" s="77"/>
      <c r="E56" s="77"/>
      <c r="F56" s="77"/>
      <c r="G56" s="78"/>
      <c r="H56" s="79">
        <f>SUM(H50:H55)</f>
        <v>0</v>
      </c>
    </row>
    <row r="57" spans="1:8" ht="12.95" customHeight="1">
      <c r="A57" s="72"/>
      <c r="B57" s="73"/>
      <c r="C57" s="82"/>
      <c r="D57" s="83"/>
      <c r="E57" s="83"/>
      <c r="F57" s="83"/>
      <c r="G57" s="84"/>
      <c r="H57" s="80"/>
    </row>
    <row r="58" spans="1:8" ht="12.95" customHeight="1">
      <c r="A58" s="74"/>
      <c r="B58" s="75"/>
      <c r="C58" s="85"/>
      <c r="D58" s="86"/>
      <c r="E58" s="86"/>
      <c r="F58" s="86"/>
      <c r="G58" s="87"/>
      <c r="H58" s="81"/>
    </row>
    <row r="59" spans="1:8" ht="12" customHeight="1">
      <c r="A59" s="57"/>
      <c r="B59" s="57"/>
      <c r="C59" s="34"/>
      <c r="D59" s="34"/>
      <c r="E59" s="34"/>
      <c r="F59" s="34"/>
      <c r="G59" s="34"/>
      <c r="H59" s="33"/>
    </row>
    <row r="60" spans="1:8" ht="12" customHeight="1">
      <c r="A60" s="32"/>
      <c r="B60" s="73" t="s">
        <v>57</v>
      </c>
      <c r="C60" s="73"/>
      <c r="D60" s="73"/>
      <c r="E60" s="73"/>
      <c r="F60" s="73"/>
      <c r="G60" s="73"/>
      <c r="H60" s="73"/>
    </row>
    <row r="61" spans="1:8" s="58" customFormat="1" ht="15" customHeight="1">
      <c r="A61" s="68" t="s">
        <v>56</v>
      </c>
      <c r="B61" s="69"/>
      <c r="C61" s="69"/>
      <c r="D61" s="69"/>
      <c r="E61" s="69"/>
      <c r="F61" s="69"/>
      <c r="G61" s="69"/>
      <c r="H61" s="69"/>
    </row>
  </sheetData>
  <mergeCells count="79">
    <mergeCell ref="A7:H8"/>
    <mergeCell ref="A11:B14"/>
    <mergeCell ref="C11:E11"/>
    <mergeCell ref="C12:E12"/>
    <mergeCell ref="C14:E14"/>
    <mergeCell ref="C13:E13"/>
    <mergeCell ref="A16:B17"/>
    <mergeCell ref="C16:G17"/>
    <mergeCell ref="H16:H17"/>
    <mergeCell ref="A20:B22"/>
    <mergeCell ref="C20:G20"/>
    <mergeCell ref="H20:H22"/>
    <mergeCell ref="C21:G21"/>
    <mergeCell ref="C22:G22"/>
    <mergeCell ref="A18:B19"/>
    <mergeCell ref="C18:G18"/>
    <mergeCell ref="C19:G19"/>
    <mergeCell ref="H18:H19"/>
    <mergeCell ref="A23:B25"/>
    <mergeCell ref="H23:H25"/>
    <mergeCell ref="C24:G24"/>
    <mergeCell ref="C25:G25"/>
    <mergeCell ref="A26:B28"/>
    <mergeCell ref="C26:G26"/>
    <mergeCell ref="H26:H28"/>
    <mergeCell ref="C27:G27"/>
    <mergeCell ref="C28:G28"/>
    <mergeCell ref="A29:B31"/>
    <mergeCell ref="C29:G29"/>
    <mergeCell ref="H29:H31"/>
    <mergeCell ref="C30:G30"/>
    <mergeCell ref="C31:G31"/>
    <mergeCell ref="A32:B34"/>
    <mergeCell ref="C32:G32"/>
    <mergeCell ref="H32:H34"/>
    <mergeCell ref="C33:G33"/>
    <mergeCell ref="C34:G34"/>
    <mergeCell ref="A35:B37"/>
    <mergeCell ref="C35:G35"/>
    <mergeCell ref="H35:H37"/>
    <mergeCell ref="C36:G36"/>
    <mergeCell ref="C37:G37"/>
    <mergeCell ref="A38:B40"/>
    <mergeCell ref="C38:G38"/>
    <mergeCell ref="H38:H40"/>
    <mergeCell ref="C39:G39"/>
    <mergeCell ref="C40:G40"/>
    <mergeCell ref="A41:B43"/>
    <mergeCell ref="C41:G41"/>
    <mergeCell ref="H41:H43"/>
    <mergeCell ref="C42:G42"/>
    <mergeCell ref="C43:G43"/>
    <mergeCell ref="A44:B46"/>
    <mergeCell ref="C44:G44"/>
    <mergeCell ref="H44:H46"/>
    <mergeCell ref="C45:G45"/>
    <mergeCell ref="C46:G46"/>
    <mergeCell ref="A47:B49"/>
    <mergeCell ref="C47:G47"/>
    <mergeCell ref="H47:H49"/>
    <mergeCell ref="C48:G48"/>
    <mergeCell ref="C49:G49"/>
    <mergeCell ref="A50:B52"/>
    <mergeCell ref="C50:G50"/>
    <mergeCell ref="H50:H52"/>
    <mergeCell ref="C51:G51"/>
    <mergeCell ref="C52:G52"/>
    <mergeCell ref="A53:B55"/>
    <mergeCell ref="C53:G53"/>
    <mergeCell ref="H53:H55"/>
    <mergeCell ref="C54:G54"/>
    <mergeCell ref="C55:G55"/>
    <mergeCell ref="A61:H61"/>
    <mergeCell ref="A56:B58"/>
    <mergeCell ref="C56:G56"/>
    <mergeCell ref="H56:H58"/>
    <mergeCell ref="C57:G57"/>
    <mergeCell ref="C58:G58"/>
    <mergeCell ref="B60:H60"/>
  </mergeCells>
  <phoneticPr fontId="2"/>
  <dataValidations count="1">
    <dataValidation imeMode="off" allowBlank="1" showInputMessage="1" showErrorMessage="1" sqref="F11:F14" xr:uid="{00000000-0002-0000-0000-000000000000}"/>
  </dataValidations>
  <pageMargins left="0.78740157480314965" right="0.19685039370078741" top="0.78740157480314965" bottom="0.39370078740157483" header="0.51181102362204722" footer="0.51181102362204722"/>
  <pageSetup paperSize="9" scale="96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3073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123825</xdr:rowOff>
              </from>
              <to>
                <xdr:col>7</xdr:col>
                <xdr:colOff>1104900</xdr:colOff>
                <xdr:row>4</xdr:row>
                <xdr:rowOff>19050</xdr:rowOff>
              </to>
            </anchor>
          </objectPr>
        </oleObject>
      </mc:Choice>
      <mc:Fallback>
        <oleObject progId="Word.Document.8" shapeId="307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0"/>
  <sheetViews>
    <sheetView view="pageBreakPreview" topLeftCell="A4" zoomScaleNormal="100" zoomScaleSheetLayoutView="100" workbookViewId="0">
      <selection activeCell="B21" sqref="B21:H21"/>
    </sheetView>
  </sheetViews>
  <sheetFormatPr defaultColWidth="9" defaultRowHeight="13.5"/>
  <cols>
    <col min="1" max="1" width="2.5" style="11" customWidth="1"/>
    <col min="2" max="2" width="12.625" style="11" customWidth="1"/>
    <col min="3" max="3" width="10.625" style="11" customWidth="1"/>
    <col min="4" max="5" width="3.125" style="11" customWidth="1"/>
    <col min="6" max="6" width="11.625" style="11" customWidth="1"/>
    <col min="7" max="7" width="3.125" style="11" customWidth="1"/>
    <col min="8" max="8" width="11.625" style="11" customWidth="1"/>
    <col min="9" max="9" width="3.125" style="11" customWidth="1"/>
    <col min="10" max="10" width="11.625" style="11" customWidth="1"/>
    <col min="11" max="11" width="3.125" style="11" customWidth="1"/>
    <col min="12" max="12" width="11.625" style="11" customWidth="1"/>
    <col min="13" max="13" width="8.375" style="11" customWidth="1"/>
    <col min="14" max="16384" width="9" style="11"/>
  </cols>
  <sheetData>
    <row r="1" spans="1:13" s="1" customFormat="1" ht="15" customHeight="1"/>
    <row r="2" spans="1:13" s="1" customFormat="1" ht="15" customHeight="1">
      <c r="A2" s="2"/>
      <c r="B2" s="2"/>
      <c r="G2" s="3"/>
      <c r="H2" s="3"/>
    </row>
    <row r="3" spans="1:13" s="1" customFormat="1" ht="15" customHeight="1">
      <c r="A3" s="4"/>
      <c r="B3" s="4"/>
      <c r="C3" s="4"/>
      <c r="D3" s="5"/>
      <c r="E3" s="5"/>
      <c r="G3" s="6"/>
      <c r="H3" s="6"/>
    </row>
    <row r="4" spans="1:13" s="8" customFormat="1" ht="15" customHeight="1">
      <c r="A4" s="7"/>
      <c r="B4" s="7"/>
      <c r="C4" s="7"/>
      <c r="D4" s="7"/>
      <c r="E4" s="7"/>
      <c r="F4" s="1"/>
      <c r="G4" s="1"/>
    </row>
    <row r="5" spans="1:13" s="8" customFormat="1" ht="15" customHeight="1">
      <c r="B5" s="9"/>
      <c r="C5" s="9"/>
      <c r="D5" s="9"/>
      <c r="E5" s="9"/>
      <c r="F5" s="9"/>
      <c r="G5" s="9"/>
      <c r="H5" s="9"/>
    </row>
    <row r="6" spans="1:13" s="8" customFormat="1" ht="15" customHeight="1">
      <c r="H6" s="10"/>
    </row>
    <row r="7" spans="1:13" ht="13.5" customHeight="1">
      <c r="A7" s="231"/>
      <c r="B7" s="231"/>
      <c r="C7" s="231"/>
      <c r="D7" s="231"/>
      <c r="E7" s="231"/>
      <c r="F7" s="231"/>
      <c r="G7" s="231"/>
      <c r="H7" s="231"/>
      <c r="I7" s="231"/>
      <c r="J7" s="231"/>
      <c r="K7" s="231"/>
      <c r="L7" s="231"/>
      <c r="M7" s="231"/>
    </row>
    <row r="8" spans="1:13" ht="17.25">
      <c r="A8" s="232" t="s">
        <v>0</v>
      </c>
      <c r="B8" s="232"/>
      <c r="C8" s="232"/>
      <c r="D8" s="232"/>
      <c r="E8" s="232"/>
      <c r="F8" s="232"/>
      <c r="G8" s="232"/>
      <c r="H8" s="232"/>
      <c r="I8" s="232"/>
      <c r="J8" s="232"/>
      <c r="K8" s="232"/>
      <c r="L8" s="232"/>
      <c r="M8" s="232"/>
    </row>
    <row r="9" spans="1:13" ht="14.25" customHeight="1" thickBot="1">
      <c r="A9" s="236" t="s">
        <v>32</v>
      </c>
      <c r="B9" s="236"/>
      <c r="C9" s="236"/>
      <c r="D9" s="236"/>
      <c r="E9" s="236"/>
      <c r="F9" s="236"/>
      <c r="G9" s="236"/>
      <c r="H9" s="236"/>
      <c r="I9" s="236"/>
      <c r="J9" s="236"/>
      <c r="K9" s="236"/>
      <c r="L9" s="236"/>
      <c r="M9" s="236"/>
    </row>
    <row r="10" spans="1:13" ht="18.75" customHeight="1">
      <c r="A10" s="222" t="s">
        <v>1</v>
      </c>
      <c r="B10" s="223"/>
      <c r="C10" s="224"/>
      <c r="D10" s="239" t="s">
        <v>35</v>
      </c>
      <c r="E10" s="233" t="s">
        <v>36</v>
      </c>
      <c r="F10" s="224"/>
      <c r="G10" s="233" t="s">
        <v>37</v>
      </c>
      <c r="H10" s="224"/>
      <c r="I10" s="233" t="s">
        <v>38</v>
      </c>
      <c r="J10" s="223"/>
      <c r="K10" s="233" t="s">
        <v>39</v>
      </c>
      <c r="L10" s="223"/>
      <c r="M10" s="219" t="s">
        <v>40</v>
      </c>
    </row>
    <row r="11" spans="1:13" ht="18.75" customHeight="1">
      <c r="A11" s="225"/>
      <c r="B11" s="226"/>
      <c r="C11" s="227"/>
      <c r="D11" s="240"/>
      <c r="E11" s="234"/>
      <c r="F11" s="227"/>
      <c r="G11" s="234"/>
      <c r="H11" s="227"/>
      <c r="I11" s="234"/>
      <c r="J11" s="226"/>
      <c r="K11" s="234"/>
      <c r="L11" s="226"/>
      <c r="M11" s="220"/>
    </row>
    <row r="12" spans="1:13" ht="18.75" customHeight="1">
      <c r="A12" s="225"/>
      <c r="B12" s="226"/>
      <c r="C12" s="227"/>
      <c r="D12" s="240"/>
      <c r="E12" s="234"/>
      <c r="F12" s="227"/>
      <c r="G12" s="234"/>
      <c r="H12" s="227"/>
      <c r="I12" s="234"/>
      <c r="J12" s="226"/>
      <c r="K12" s="234"/>
      <c r="L12" s="226"/>
      <c r="M12" s="220"/>
    </row>
    <row r="13" spans="1:13" ht="18.75" customHeight="1" thickBot="1">
      <c r="A13" s="228"/>
      <c r="B13" s="229"/>
      <c r="C13" s="230"/>
      <c r="D13" s="241"/>
      <c r="E13" s="235"/>
      <c r="F13" s="230"/>
      <c r="G13" s="235"/>
      <c r="H13" s="230"/>
      <c r="I13" s="235"/>
      <c r="J13" s="229"/>
      <c r="K13" s="237"/>
      <c r="L13" s="238"/>
      <c r="M13" s="221"/>
    </row>
    <row r="14" spans="1:13" s="8" customFormat="1" ht="45" customHeight="1">
      <c r="A14" s="12" t="s">
        <v>41</v>
      </c>
      <c r="B14" s="210" t="s">
        <v>2</v>
      </c>
      <c r="C14" s="211"/>
      <c r="D14" s="65">
        <v>10</v>
      </c>
      <c r="E14" s="242"/>
      <c r="F14" s="243"/>
      <c r="G14" s="13"/>
      <c r="H14" s="14" t="s">
        <v>4</v>
      </c>
      <c r="I14" s="15"/>
      <c r="J14" s="16" t="s">
        <v>5</v>
      </c>
      <c r="K14" s="15"/>
      <c r="L14" s="17" t="s">
        <v>16</v>
      </c>
      <c r="M14" s="18" t="str">
        <f>IF(G14="○",10*2,IF(I14="○",10*3,IF(K14="○",10*5,"")))</f>
        <v/>
      </c>
    </row>
    <row r="15" spans="1:13" s="8" customFormat="1" ht="20.100000000000001" customHeight="1">
      <c r="A15" s="19" t="s">
        <v>42</v>
      </c>
      <c r="B15" s="205" t="s">
        <v>3</v>
      </c>
      <c r="C15" s="206"/>
      <c r="D15" s="66">
        <v>1</v>
      </c>
      <c r="E15" s="66"/>
      <c r="F15" s="64" t="s">
        <v>6</v>
      </c>
      <c r="G15" s="214"/>
      <c r="H15" s="218"/>
      <c r="I15" s="214"/>
      <c r="J15" s="218"/>
      <c r="K15" s="214"/>
      <c r="L15" s="215"/>
      <c r="M15" s="20" t="str">
        <f>IF(E15="○",1*1,"")</f>
        <v/>
      </c>
    </row>
    <row r="16" spans="1:13" s="8" customFormat="1" ht="75" customHeight="1">
      <c r="A16" s="19" t="s">
        <v>43</v>
      </c>
      <c r="B16" s="205" t="s">
        <v>7</v>
      </c>
      <c r="C16" s="206"/>
      <c r="D16" s="66">
        <v>1</v>
      </c>
      <c r="E16" s="21"/>
      <c r="F16" s="22" t="s">
        <v>14</v>
      </c>
      <c r="G16" s="21"/>
      <c r="H16" s="23" t="s">
        <v>15</v>
      </c>
      <c r="I16" s="21"/>
      <c r="J16" s="66" t="s">
        <v>17</v>
      </c>
      <c r="K16" s="21"/>
      <c r="L16" s="22" t="s">
        <v>18</v>
      </c>
      <c r="M16" s="18" t="str">
        <f>IF(E16="○",1*1,IF(G16="○",1*2,IF(I16="○",1*3,IF(K16="○",1*5,""))))</f>
        <v/>
      </c>
    </row>
    <row r="17" spans="1:13" s="8" customFormat="1" ht="39.950000000000003" customHeight="1">
      <c r="A17" s="19" t="s">
        <v>44</v>
      </c>
      <c r="B17" s="205" t="s">
        <v>8</v>
      </c>
      <c r="C17" s="206"/>
      <c r="D17" s="66">
        <v>1</v>
      </c>
      <c r="E17" s="21"/>
      <c r="F17" s="66" t="s">
        <v>19</v>
      </c>
      <c r="G17" s="21"/>
      <c r="H17" s="66" t="s">
        <v>20</v>
      </c>
      <c r="I17" s="21"/>
      <c r="J17" s="66" t="s">
        <v>21</v>
      </c>
      <c r="K17" s="216"/>
      <c r="L17" s="217"/>
      <c r="M17" s="18" t="str">
        <f>IF(E17="○",1*1,IF(G17="○",1*2,IF(I17="○",1*3,"")))</f>
        <v/>
      </c>
    </row>
    <row r="18" spans="1:13" s="8" customFormat="1" ht="39.950000000000003" customHeight="1">
      <c r="A18" s="19" t="s">
        <v>45</v>
      </c>
      <c r="B18" s="205" t="s">
        <v>9</v>
      </c>
      <c r="C18" s="206"/>
      <c r="D18" s="66">
        <v>1</v>
      </c>
      <c r="E18" s="21"/>
      <c r="F18" s="66" t="s">
        <v>46</v>
      </c>
      <c r="G18" s="216"/>
      <c r="H18" s="247"/>
      <c r="I18" s="21"/>
      <c r="J18" s="66" t="s">
        <v>26</v>
      </c>
      <c r="K18" s="216"/>
      <c r="L18" s="248"/>
      <c r="M18" s="18" t="str">
        <f>IF(E18="○",1*1,IF(I18="○",1*3,""))</f>
        <v/>
      </c>
    </row>
    <row r="19" spans="1:13" s="8" customFormat="1" ht="39.950000000000003" customHeight="1">
      <c r="A19" s="19" t="s">
        <v>47</v>
      </c>
      <c r="B19" s="205" t="s">
        <v>10</v>
      </c>
      <c r="C19" s="206"/>
      <c r="D19" s="66">
        <v>1</v>
      </c>
      <c r="E19" s="21"/>
      <c r="F19" s="24" t="s">
        <v>22</v>
      </c>
      <c r="G19" s="214"/>
      <c r="H19" s="218"/>
      <c r="I19" s="214"/>
      <c r="J19" s="218"/>
      <c r="K19" s="214"/>
      <c r="L19" s="246"/>
      <c r="M19" s="18" t="str">
        <f>IF(E19="○",1*1,"")</f>
        <v/>
      </c>
    </row>
    <row r="20" spans="1:13" s="8" customFormat="1" ht="39.950000000000003" customHeight="1">
      <c r="A20" s="19" t="s">
        <v>48</v>
      </c>
      <c r="B20" s="205" t="s">
        <v>11</v>
      </c>
      <c r="C20" s="206"/>
      <c r="D20" s="66">
        <v>1</v>
      </c>
      <c r="E20" s="21"/>
      <c r="F20" s="66" t="s">
        <v>23</v>
      </c>
      <c r="G20" s="21"/>
      <c r="H20" s="66" t="s">
        <v>24</v>
      </c>
      <c r="I20" s="214"/>
      <c r="J20" s="218"/>
      <c r="K20" s="214"/>
      <c r="L20" s="245"/>
      <c r="M20" s="18" t="str">
        <f>IF(E20="○",1*1,IF(G20="○",1*2,""))</f>
        <v/>
      </c>
    </row>
    <row r="21" spans="1:13" s="8" customFormat="1" ht="20.100000000000001" customHeight="1" thickBot="1">
      <c r="A21" s="207" t="s">
        <v>34</v>
      </c>
      <c r="B21" s="208"/>
      <c r="C21" s="209"/>
      <c r="D21" s="203" t="s">
        <v>109</v>
      </c>
      <c r="E21" s="204"/>
      <c r="F21" s="204"/>
      <c r="G21" s="204"/>
      <c r="H21" s="204"/>
      <c r="I21" s="204"/>
      <c r="J21" s="204"/>
      <c r="K21" s="204"/>
      <c r="L21" s="204"/>
      <c r="M21" s="67" t="str">
        <f>IF(OR(SUM(M14:M20)=0,SUM(M14:M20)=""),"(a)","(a)"&amp;SUM(M14:M20))</f>
        <v>(a)</v>
      </c>
    </row>
    <row r="22" spans="1:13" s="8" customFormat="1" ht="19.5" customHeight="1" thickBot="1">
      <c r="A22" s="202"/>
      <c r="B22" s="202"/>
      <c r="C22" s="202"/>
      <c r="D22" s="202"/>
      <c r="E22" s="202"/>
      <c r="F22" s="202"/>
      <c r="G22" s="202"/>
      <c r="H22" s="202"/>
      <c r="I22" s="202"/>
      <c r="J22" s="202"/>
      <c r="K22" s="202"/>
      <c r="L22" s="202"/>
      <c r="M22" s="202"/>
    </row>
    <row r="23" spans="1:13" s="8" customFormat="1" ht="39.950000000000003" customHeight="1">
      <c r="A23" s="25" t="s">
        <v>49</v>
      </c>
      <c r="B23" s="210" t="s">
        <v>12</v>
      </c>
      <c r="C23" s="211"/>
      <c r="D23" s="65">
        <v>6</v>
      </c>
      <c r="E23" s="13"/>
      <c r="F23" s="65" t="s">
        <v>25</v>
      </c>
      <c r="G23" s="212"/>
      <c r="H23" s="213"/>
      <c r="I23" s="212"/>
      <c r="J23" s="213"/>
      <c r="K23" s="212"/>
      <c r="L23" s="244"/>
      <c r="M23" s="26" t="str">
        <f>IF(E23="○",6*1,"")</f>
        <v/>
      </c>
    </row>
    <row r="24" spans="1:13" s="8" customFormat="1" ht="39.950000000000003" customHeight="1">
      <c r="A24" s="19" t="s">
        <v>50</v>
      </c>
      <c r="B24" s="205" t="s">
        <v>13</v>
      </c>
      <c r="C24" s="206"/>
      <c r="D24" s="66">
        <v>6</v>
      </c>
      <c r="E24" s="21"/>
      <c r="F24" s="66" t="s">
        <v>25</v>
      </c>
      <c r="G24" s="214"/>
      <c r="H24" s="218"/>
      <c r="I24" s="214"/>
      <c r="J24" s="218"/>
      <c r="K24" s="214"/>
      <c r="L24" s="245"/>
      <c r="M24" s="18" t="str">
        <f>IF(E24="○",6*1,"")</f>
        <v/>
      </c>
    </row>
    <row r="25" spans="1:13" s="8" customFormat="1" ht="20.100000000000001" customHeight="1" thickBot="1">
      <c r="A25" s="207" t="s">
        <v>34</v>
      </c>
      <c r="B25" s="208"/>
      <c r="C25" s="209"/>
      <c r="D25" s="203" t="s">
        <v>111</v>
      </c>
      <c r="E25" s="204"/>
      <c r="F25" s="204"/>
      <c r="G25" s="204"/>
      <c r="H25" s="204"/>
      <c r="I25" s="204"/>
      <c r="J25" s="204"/>
      <c r="K25" s="204"/>
      <c r="L25" s="204"/>
      <c r="M25" s="67" t="str">
        <f>IF(OR(SUM(M23:M24)=0,SUM(M23:M24)=""),"(b)","(b)"&amp;SUM(M23:M24))</f>
        <v>(b)</v>
      </c>
    </row>
    <row r="26" spans="1:13" s="8" customFormat="1"/>
    <row r="27" spans="1:13" s="8" customFormat="1">
      <c r="A27" s="27" t="s">
        <v>51</v>
      </c>
      <c r="B27" s="28"/>
      <c r="C27" s="200" t="s">
        <v>27</v>
      </c>
      <c r="D27" s="201"/>
      <c r="E27" s="201"/>
      <c r="F27" s="201"/>
      <c r="G27" s="201"/>
      <c r="H27" s="201"/>
      <c r="I27" s="201"/>
      <c r="J27" s="201"/>
      <c r="K27" s="201"/>
      <c r="L27" s="201"/>
      <c r="M27" s="201"/>
    </row>
    <row r="28" spans="1:13" s="8" customFormat="1"/>
    <row r="29" spans="1:13" s="8" customFormat="1"/>
    <row r="30" spans="1:13" s="8" customFormat="1"/>
  </sheetData>
  <mergeCells count="43">
    <mergeCell ref="A25:C25"/>
    <mergeCell ref="D25:L25"/>
    <mergeCell ref="B24:C24"/>
    <mergeCell ref="G24:H24"/>
    <mergeCell ref="I24:J24"/>
    <mergeCell ref="K24:L24"/>
    <mergeCell ref="K23:L23"/>
    <mergeCell ref="K20:L20"/>
    <mergeCell ref="K19:L19"/>
    <mergeCell ref="G18:H18"/>
    <mergeCell ref="K18:L18"/>
    <mergeCell ref="B14:C14"/>
    <mergeCell ref="E10:F13"/>
    <mergeCell ref="G10:H13"/>
    <mergeCell ref="G19:H19"/>
    <mergeCell ref="I19:J19"/>
    <mergeCell ref="D10:D13"/>
    <mergeCell ref="I15:J15"/>
    <mergeCell ref="E14:F14"/>
    <mergeCell ref="G15:H15"/>
    <mergeCell ref="M10:M13"/>
    <mergeCell ref="A10:C13"/>
    <mergeCell ref="A7:M7"/>
    <mergeCell ref="A8:M8"/>
    <mergeCell ref="I10:J13"/>
    <mergeCell ref="A9:M9"/>
    <mergeCell ref="K10:L13"/>
    <mergeCell ref="C27:M27"/>
    <mergeCell ref="A22:M22"/>
    <mergeCell ref="D21:L21"/>
    <mergeCell ref="B15:C15"/>
    <mergeCell ref="A21:C21"/>
    <mergeCell ref="B16:C16"/>
    <mergeCell ref="B20:C20"/>
    <mergeCell ref="B18:C18"/>
    <mergeCell ref="B19:C19"/>
    <mergeCell ref="B17:C17"/>
    <mergeCell ref="B23:C23"/>
    <mergeCell ref="G23:H23"/>
    <mergeCell ref="I23:J23"/>
    <mergeCell ref="K15:L15"/>
    <mergeCell ref="K17:L17"/>
    <mergeCell ref="I20:J20"/>
  </mergeCells>
  <phoneticPr fontId="2"/>
  <pageMargins left="0.78740157480314965" right="0.19685039370078741" top="0.78740157480314965" bottom="0.55118110236220474" header="0.51181102362204722" footer="0.51181102362204722"/>
  <pageSetup paperSize="9" scale="98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1041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152400</xdr:rowOff>
              </from>
              <to>
                <xdr:col>12</xdr:col>
                <xdr:colOff>533400</xdr:colOff>
                <xdr:row>4</xdr:row>
                <xdr:rowOff>133350</xdr:rowOff>
              </to>
            </anchor>
          </objectPr>
        </oleObject>
      </mc:Choice>
      <mc:Fallback>
        <oleObject progId="Word.Document.8" shapeId="1041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27"/>
  <sheetViews>
    <sheetView view="pageBreakPreview" zoomScaleNormal="100" zoomScaleSheetLayoutView="100" workbookViewId="0">
      <selection activeCell="I21" sqref="A21:M30"/>
    </sheetView>
  </sheetViews>
  <sheetFormatPr defaultColWidth="9" defaultRowHeight="13.5"/>
  <cols>
    <col min="1" max="1" width="2.5" style="11" customWidth="1"/>
    <col min="2" max="2" width="12.625" style="11" customWidth="1"/>
    <col min="3" max="3" width="10.625" style="11" customWidth="1"/>
    <col min="4" max="5" width="3.125" style="11" customWidth="1"/>
    <col min="6" max="6" width="11.625" style="11" customWidth="1"/>
    <col min="7" max="7" width="3.125" style="11" customWidth="1"/>
    <col min="8" max="8" width="11.625" style="11" customWidth="1"/>
    <col min="9" max="9" width="3.125" style="11" customWidth="1"/>
    <col min="10" max="10" width="11.625" style="11" customWidth="1"/>
    <col min="11" max="11" width="3.125" style="11" customWidth="1"/>
    <col min="12" max="12" width="11.625" style="11" customWidth="1"/>
    <col min="13" max="13" width="7.625" style="11" customWidth="1"/>
    <col min="14" max="16384" width="9" style="11"/>
  </cols>
  <sheetData>
    <row r="1" spans="1:13" s="1" customFormat="1" ht="15" customHeight="1"/>
    <row r="2" spans="1:13" s="1" customFormat="1" ht="15" customHeight="1">
      <c r="A2" s="2"/>
      <c r="B2" s="2"/>
      <c r="G2" s="3"/>
      <c r="H2" s="3"/>
    </row>
    <row r="3" spans="1:13" s="1" customFormat="1" ht="15" customHeight="1">
      <c r="A3" s="4"/>
      <c r="B3" s="4"/>
      <c r="C3" s="4"/>
      <c r="D3" s="5"/>
      <c r="E3" s="5"/>
      <c r="G3" s="6"/>
      <c r="H3" s="6"/>
    </row>
    <row r="4" spans="1:13" s="8" customFormat="1" ht="15" customHeight="1">
      <c r="A4" s="7"/>
      <c r="B4" s="7"/>
      <c r="C4" s="7"/>
      <c r="D4" s="7"/>
      <c r="E4" s="7"/>
      <c r="F4" s="1"/>
      <c r="G4" s="1"/>
    </row>
    <row r="5" spans="1:13" s="8" customFormat="1" ht="15" customHeight="1">
      <c r="B5" s="9"/>
      <c r="C5" s="9"/>
      <c r="D5" s="9"/>
      <c r="E5" s="9"/>
      <c r="F5" s="9"/>
      <c r="G5" s="9"/>
      <c r="H5" s="9"/>
    </row>
    <row r="6" spans="1:13" s="8" customFormat="1" ht="15" customHeight="1">
      <c r="H6" s="10"/>
    </row>
    <row r="7" spans="1:13" ht="13.5" customHeight="1">
      <c r="A7" s="231"/>
      <c r="B7" s="231"/>
      <c r="C7" s="231"/>
      <c r="D7" s="231"/>
      <c r="E7" s="231"/>
      <c r="F7" s="231"/>
      <c r="G7" s="231"/>
      <c r="H7" s="231"/>
      <c r="I7" s="231"/>
      <c r="J7" s="231"/>
      <c r="K7" s="231"/>
      <c r="L7" s="231"/>
      <c r="M7" s="231"/>
    </row>
    <row r="8" spans="1:13" ht="14.25" customHeight="1">
      <c r="A8" s="249" t="s">
        <v>0</v>
      </c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</row>
    <row r="9" spans="1:13" ht="14.25" customHeight="1" thickBot="1">
      <c r="A9" s="236" t="s">
        <v>33</v>
      </c>
      <c r="B9" s="236"/>
      <c r="C9" s="236"/>
      <c r="D9" s="236"/>
      <c r="E9" s="236"/>
      <c r="F9" s="236"/>
      <c r="G9" s="236"/>
      <c r="H9" s="236"/>
      <c r="I9" s="236"/>
      <c r="J9" s="236"/>
      <c r="K9" s="236"/>
      <c r="L9" s="236"/>
      <c r="M9" s="236"/>
    </row>
    <row r="10" spans="1:13" ht="18.75" customHeight="1">
      <c r="A10" s="222" t="s">
        <v>1</v>
      </c>
      <c r="B10" s="223"/>
      <c r="C10" s="224"/>
      <c r="D10" s="239" t="s">
        <v>35</v>
      </c>
      <c r="E10" s="233" t="s">
        <v>36</v>
      </c>
      <c r="F10" s="224"/>
      <c r="G10" s="233" t="s">
        <v>37</v>
      </c>
      <c r="H10" s="224"/>
      <c r="I10" s="233" t="s">
        <v>38</v>
      </c>
      <c r="J10" s="223"/>
      <c r="K10" s="233" t="s">
        <v>39</v>
      </c>
      <c r="L10" s="223"/>
      <c r="M10" s="219" t="s">
        <v>40</v>
      </c>
    </row>
    <row r="11" spans="1:13" ht="18.75" customHeight="1">
      <c r="A11" s="225"/>
      <c r="B11" s="226"/>
      <c r="C11" s="227"/>
      <c r="D11" s="240"/>
      <c r="E11" s="234"/>
      <c r="F11" s="227"/>
      <c r="G11" s="234"/>
      <c r="H11" s="227"/>
      <c r="I11" s="234"/>
      <c r="J11" s="226"/>
      <c r="K11" s="234"/>
      <c r="L11" s="226"/>
      <c r="M11" s="220"/>
    </row>
    <row r="12" spans="1:13" ht="18.75" customHeight="1">
      <c r="A12" s="225"/>
      <c r="B12" s="226"/>
      <c r="C12" s="227"/>
      <c r="D12" s="240"/>
      <c r="E12" s="234"/>
      <c r="F12" s="227"/>
      <c r="G12" s="234"/>
      <c r="H12" s="227"/>
      <c r="I12" s="234"/>
      <c r="J12" s="226"/>
      <c r="K12" s="234"/>
      <c r="L12" s="226"/>
      <c r="M12" s="220"/>
    </row>
    <row r="13" spans="1:13" ht="18.75" customHeight="1" thickBot="1">
      <c r="A13" s="228"/>
      <c r="B13" s="229"/>
      <c r="C13" s="230"/>
      <c r="D13" s="241"/>
      <c r="E13" s="235"/>
      <c r="F13" s="230"/>
      <c r="G13" s="235"/>
      <c r="H13" s="230"/>
      <c r="I13" s="235"/>
      <c r="J13" s="229"/>
      <c r="K13" s="237"/>
      <c r="L13" s="238"/>
      <c r="M13" s="221"/>
    </row>
    <row r="14" spans="1:13" s="8" customFormat="1" ht="45" customHeight="1">
      <c r="A14" s="12" t="s">
        <v>41</v>
      </c>
      <c r="B14" s="210" t="s">
        <v>2</v>
      </c>
      <c r="C14" s="211"/>
      <c r="D14" s="65">
        <v>4</v>
      </c>
      <c r="E14" s="13"/>
      <c r="F14" s="14" t="s">
        <v>28</v>
      </c>
      <c r="G14" s="15"/>
      <c r="H14" s="29" t="s">
        <v>29</v>
      </c>
      <c r="I14" s="15"/>
      <c r="J14" s="29" t="s">
        <v>30</v>
      </c>
      <c r="K14" s="15"/>
      <c r="L14" s="30" t="s">
        <v>31</v>
      </c>
      <c r="M14" s="18" t="str">
        <f>IF(E14="○",4*1,IF(G14="○",4*2,IF(I14="○",4*3,IF(K14="○",4*5,""))))</f>
        <v/>
      </c>
    </row>
    <row r="15" spans="1:13" s="8" customFormat="1" ht="75" customHeight="1">
      <c r="A15" s="19" t="s">
        <v>42</v>
      </c>
      <c r="B15" s="205" t="s">
        <v>7</v>
      </c>
      <c r="C15" s="206"/>
      <c r="D15" s="66">
        <v>1</v>
      </c>
      <c r="E15" s="21"/>
      <c r="F15" s="22" t="s">
        <v>14</v>
      </c>
      <c r="G15" s="21"/>
      <c r="H15" s="23" t="s">
        <v>15</v>
      </c>
      <c r="I15" s="21"/>
      <c r="J15" s="66" t="s">
        <v>17</v>
      </c>
      <c r="K15" s="21"/>
      <c r="L15" s="22" t="s">
        <v>18</v>
      </c>
      <c r="M15" s="18" t="str">
        <f>IF(E15="○",1*1,IF(G15="○",1*2,IF(I15="○",1*3,IF(K15="○",1*5,""))))</f>
        <v/>
      </c>
    </row>
    <row r="16" spans="1:13" s="8" customFormat="1" ht="39.950000000000003" customHeight="1">
      <c r="A16" s="19" t="s">
        <v>52</v>
      </c>
      <c r="B16" s="205" t="s">
        <v>8</v>
      </c>
      <c r="C16" s="206"/>
      <c r="D16" s="66">
        <v>1</v>
      </c>
      <c r="E16" s="21"/>
      <c r="F16" s="66" t="s">
        <v>19</v>
      </c>
      <c r="G16" s="21"/>
      <c r="H16" s="66" t="s">
        <v>20</v>
      </c>
      <c r="I16" s="21"/>
      <c r="J16" s="66" t="s">
        <v>21</v>
      </c>
      <c r="K16" s="216"/>
      <c r="L16" s="217"/>
      <c r="M16" s="18" t="str">
        <f>IF(E16="○",1*1,IF(G16="○",1*2,IF(I16="○",1*3,"")))</f>
        <v/>
      </c>
    </row>
    <row r="17" spans="1:13" s="8" customFormat="1" ht="39.950000000000003" customHeight="1">
      <c r="A17" s="19" t="s">
        <v>53</v>
      </c>
      <c r="B17" s="205" t="s">
        <v>9</v>
      </c>
      <c r="C17" s="206"/>
      <c r="D17" s="66">
        <v>1</v>
      </c>
      <c r="E17" s="21"/>
      <c r="F17" s="66" t="s">
        <v>46</v>
      </c>
      <c r="G17" s="216"/>
      <c r="H17" s="247"/>
      <c r="I17" s="21"/>
      <c r="J17" s="66" t="s">
        <v>26</v>
      </c>
      <c r="K17" s="216"/>
      <c r="L17" s="248"/>
      <c r="M17" s="18" t="str">
        <f>IF(E17="○",1*1,IF(I17="○",1*3,""))</f>
        <v/>
      </c>
    </row>
    <row r="18" spans="1:13" s="8" customFormat="1" ht="39.950000000000003" customHeight="1">
      <c r="A18" s="19" t="s">
        <v>54</v>
      </c>
      <c r="B18" s="205" t="s">
        <v>11</v>
      </c>
      <c r="C18" s="206"/>
      <c r="D18" s="66">
        <v>1</v>
      </c>
      <c r="E18" s="21"/>
      <c r="F18" s="66" t="s">
        <v>23</v>
      </c>
      <c r="G18" s="21"/>
      <c r="H18" s="66" t="s">
        <v>24</v>
      </c>
      <c r="I18" s="214"/>
      <c r="J18" s="218"/>
      <c r="K18" s="214"/>
      <c r="L18" s="245"/>
      <c r="M18" s="18" t="str">
        <f>IF(E18="○",1*1,IF(G18="○",1*2,""))</f>
        <v/>
      </c>
    </row>
    <row r="19" spans="1:13" s="8" customFormat="1" ht="20.100000000000001" customHeight="1" thickBot="1">
      <c r="A19" s="207" t="s">
        <v>34</v>
      </c>
      <c r="B19" s="208"/>
      <c r="C19" s="209"/>
      <c r="D19" s="203" t="s">
        <v>109</v>
      </c>
      <c r="E19" s="204"/>
      <c r="F19" s="204"/>
      <c r="G19" s="204"/>
      <c r="H19" s="204"/>
      <c r="I19" s="204"/>
      <c r="J19" s="204"/>
      <c r="K19" s="204"/>
      <c r="L19" s="204"/>
      <c r="M19" s="67" t="str">
        <f>IF(OR(SUM(M14:M18)=0,SUM(M14:M18)=""),"(a)","(a)"&amp;SUM(M14:M18))</f>
        <v>(a)</v>
      </c>
    </row>
    <row r="20" spans="1:13" s="8" customFormat="1" ht="19.5" customHeight="1" thickBot="1">
      <c r="A20" s="202"/>
      <c r="B20" s="202"/>
      <c r="C20" s="202"/>
      <c r="D20" s="202"/>
      <c r="E20" s="202"/>
      <c r="F20" s="202"/>
      <c r="G20" s="202"/>
      <c r="H20" s="202"/>
      <c r="I20" s="202"/>
      <c r="J20" s="202"/>
      <c r="K20" s="202"/>
      <c r="L20" s="202"/>
      <c r="M20" s="202"/>
    </row>
    <row r="21" spans="1:13" s="8" customFormat="1" ht="39.950000000000003" customHeight="1">
      <c r="A21" s="25" t="s">
        <v>55</v>
      </c>
      <c r="B21" s="210" t="s">
        <v>13</v>
      </c>
      <c r="C21" s="211"/>
      <c r="D21" s="65">
        <v>2</v>
      </c>
      <c r="E21" s="13"/>
      <c r="F21" s="65" t="s">
        <v>25</v>
      </c>
      <c r="G21" s="212"/>
      <c r="H21" s="213"/>
      <c r="I21" s="212"/>
      <c r="J21" s="213"/>
      <c r="K21" s="212"/>
      <c r="L21" s="244"/>
      <c r="M21" s="26" t="str">
        <f>IF(E21="○",2*1,"")</f>
        <v/>
      </c>
    </row>
    <row r="22" spans="1:13" s="8" customFormat="1" ht="20.100000000000001" customHeight="1" thickBot="1">
      <c r="A22" s="207" t="s">
        <v>34</v>
      </c>
      <c r="B22" s="208"/>
      <c r="C22" s="209"/>
      <c r="D22" s="203" t="s">
        <v>110</v>
      </c>
      <c r="E22" s="204"/>
      <c r="F22" s="204"/>
      <c r="G22" s="204"/>
      <c r="H22" s="204"/>
      <c r="I22" s="204"/>
      <c r="J22" s="204"/>
      <c r="K22" s="204"/>
      <c r="L22" s="204"/>
      <c r="M22" s="67" t="str">
        <f>IF(OR(SUM(M21)=0,SUM(M21)=""),"(b)","(b)"&amp;SUM(M21))</f>
        <v>(b)</v>
      </c>
    </row>
    <row r="23" spans="1:13" s="8" customFormat="1"/>
    <row r="24" spans="1:13" s="8" customFormat="1">
      <c r="A24" s="27" t="s">
        <v>51</v>
      </c>
      <c r="B24" s="28"/>
      <c r="C24" s="200" t="s">
        <v>27</v>
      </c>
      <c r="D24" s="201"/>
      <c r="E24" s="201"/>
      <c r="F24" s="201"/>
      <c r="G24" s="201"/>
      <c r="H24" s="201"/>
      <c r="I24" s="201"/>
      <c r="J24" s="201"/>
      <c r="K24" s="201"/>
      <c r="L24" s="201"/>
      <c r="M24" s="201"/>
    </row>
    <row r="25" spans="1:13" s="8" customFormat="1"/>
    <row r="26" spans="1:13" s="8" customFormat="1"/>
    <row r="27" spans="1:13" s="8" customFormat="1"/>
  </sheetData>
  <mergeCells count="30">
    <mergeCell ref="D19:L19"/>
    <mergeCell ref="B14:C14"/>
    <mergeCell ref="E10:F13"/>
    <mergeCell ref="G10:H13"/>
    <mergeCell ref="K10:L13"/>
    <mergeCell ref="A19:C19"/>
    <mergeCell ref="B15:C15"/>
    <mergeCell ref="B18:C18"/>
    <mergeCell ref="B17:C17"/>
    <mergeCell ref="B16:C16"/>
    <mergeCell ref="A10:C13"/>
    <mergeCell ref="I18:J18"/>
    <mergeCell ref="K18:L18"/>
    <mergeCell ref="K16:L16"/>
    <mergeCell ref="G17:H17"/>
    <mergeCell ref="K17:L17"/>
    <mergeCell ref="C24:M24"/>
    <mergeCell ref="A20:M20"/>
    <mergeCell ref="B21:C21"/>
    <mergeCell ref="G21:H21"/>
    <mergeCell ref="I21:J21"/>
    <mergeCell ref="K21:L21"/>
    <mergeCell ref="A22:C22"/>
    <mergeCell ref="D22:L22"/>
    <mergeCell ref="A7:M7"/>
    <mergeCell ref="A8:M8"/>
    <mergeCell ref="I10:J13"/>
    <mergeCell ref="A9:M9"/>
    <mergeCell ref="M10:M13"/>
    <mergeCell ref="D10:D13"/>
  </mergeCells>
  <phoneticPr fontId="2"/>
  <pageMargins left="0.78740157480314965" right="0.19685039370078741" top="0.78740157480314965" bottom="0.55118110236220474" header="0.51181102362204722" footer="0.51181102362204722"/>
  <pageSetup paperSize="9" scale="98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2053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66675</xdr:rowOff>
              </from>
              <to>
                <xdr:col>13</xdr:col>
                <xdr:colOff>9525</xdr:colOff>
                <xdr:row>4</xdr:row>
                <xdr:rowOff>47625</xdr:rowOff>
              </to>
            </anchor>
          </objectPr>
        </oleObject>
      </mc:Choice>
      <mc:Fallback>
        <oleObject progId="Word.Document.8" shapeId="205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治験経費算定明細書</vt:lpstr>
      <vt:lpstr>積算内訳（臨床性能試験用）</vt:lpstr>
      <vt:lpstr>積算内訳（相関及び性能試験用 ）</vt:lpstr>
      <vt:lpstr>治験経費算定明細書!Print_Area</vt:lpstr>
      <vt:lpstr>'積算内訳（相関及び性能試験用 ）'!Print_Area</vt:lpstr>
      <vt:lpstr>'積算内訳（臨床性能試験用）'!Print_Area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chiken-6</cp:lastModifiedBy>
  <cp:lastPrinted>2020-09-11T06:49:12Z</cp:lastPrinted>
  <dcterms:created xsi:type="dcterms:W3CDTF">2006-01-25T04:19:11Z</dcterms:created>
  <dcterms:modified xsi:type="dcterms:W3CDTF">2022-04-25T06:21:41Z</dcterms:modified>
</cp:coreProperties>
</file>