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1.91\dat\jim\■01：　手順書・取扱規程・契約書等（古いのもの残す）\■09：　経費積算書集（積算明細・ポイント表）\経費積算書集230807（計算式・ロック等仕様の修正、起案不要）\"/>
    </mc:Choice>
  </mc:AlternateContent>
  <xr:revisionPtr revIDLastSave="0" documentId="13_ncr:1_{07E5890E-C30B-45AA-9391-D67AA21AAE25}" xr6:coauthVersionLast="47" xr6:coauthVersionMax="47" xr10:uidLastSave="{00000000-0000-0000-0000-000000000000}"/>
  <bookViews>
    <workbookView xWindow="28680" yWindow="-120" windowWidth="29040" windowHeight="15840" xr2:uid="{00000000-000D-0000-FFFF-FFFF00000000}"/>
  </bookViews>
  <sheets>
    <sheet name="1_治験経費算定明細書 " sheetId="4" r:id="rId1"/>
    <sheet name="2_積算内訳（治験経費(a,b)）" sheetId="1" r:id="rId2"/>
    <sheet name="3_積算内訳（観察期脱落(c)_施設名）" sheetId="3" r:id="rId3"/>
  </sheets>
  <definedNames>
    <definedName name="_xlnm.Print_Area" localSheetId="0">'1_治験経費算定明細書 '!$A$1:$L$81</definedName>
    <definedName name="_xlnm.Print_Area" localSheetId="1">'2_積算内訳（治験経費(a,b)）'!$A$1:$K$36</definedName>
    <definedName name="_xlnm.Print_Area" localSheetId="2">'3_積算内訳（観察期脱落(c)_施設名）'!$A$1:$K$38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4" l="1"/>
  <c r="J58" i="4"/>
  <c r="J56" i="4"/>
  <c r="H56" i="4"/>
  <c r="L47" i="4" l="1"/>
  <c r="K24" i="3"/>
  <c r="L53" i="4" l="1"/>
  <c r="K27" i="1" l="1"/>
  <c r="K33" i="1" l="1"/>
  <c r="K32" i="1"/>
  <c r="J60" i="4"/>
  <c r="J53" i="4"/>
  <c r="J47" i="4"/>
  <c r="J41" i="4"/>
  <c r="H50" i="4"/>
  <c r="H47" i="4"/>
  <c r="H44" i="4"/>
  <c r="H41" i="4"/>
  <c r="H32" i="4"/>
  <c r="I30" i="4"/>
  <c r="I63" i="4" s="1"/>
  <c r="H25" i="4"/>
  <c r="H23" i="4"/>
  <c r="J63" i="4" l="1"/>
  <c r="J66" i="4" s="1"/>
  <c r="H63" i="4"/>
  <c r="H66" i="4" s="1"/>
  <c r="I66" i="4"/>
  <c r="L63" i="4"/>
  <c r="L66" i="4" s="1"/>
  <c r="K29" i="1" l="1"/>
  <c r="I69" i="4" l="1"/>
  <c r="I72" i="4" s="1"/>
  <c r="K28" i="1" l="1"/>
  <c r="L69" i="4" l="1"/>
  <c r="L72" i="4" s="1"/>
  <c r="K18" i="1"/>
  <c r="K14" i="3"/>
  <c r="J69" i="4" l="1"/>
  <c r="J72" i="4" s="1"/>
  <c r="H69" i="4"/>
  <c r="H72" i="4" s="1"/>
  <c r="K25" i="1"/>
  <c r="K23" i="3"/>
  <c r="K22" i="3"/>
  <c r="K21" i="3"/>
  <c r="K15" i="3"/>
  <c r="K19" i="1"/>
  <c r="K17" i="1"/>
  <c r="K20" i="3" l="1"/>
  <c r="K19" i="3"/>
  <c r="K18" i="3"/>
  <c r="K17" i="3"/>
  <c r="K16" i="3"/>
  <c r="K13" i="3"/>
  <c r="K34" i="1"/>
  <c r="K26" i="1"/>
  <c r="K24" i="1"/>
  <c r="K23" i="1"/>
  <c r="K22" i="1"/>
  <c r="K21" i="1"/>
  <c r="K20" i="1"/>
  <c r="K15" i="1"/>
  <c r="K14" i="1"/>
  <c r="K13" i="1"/>
  <c r="K30" i="1" l="1"/>
</calcChain>
</file>

<file path=xl/sharedStrings.xml><?xml version="1.0" encoding="utf-8"?>
<sst xmlns="http://schemas.openxmlformats.org/spreadsheetml/2006/main" count="273" uniqueCount="228">
  <si>
    <t>（再生医療等製品治験）</t>
    <rPh sb="1" eb="3">
      <t>サイセイ</t>
    </rPh>
    <rPh sb="3" eb="5">
      <t>イリョウ</t>
    </rPh>
    <rPh sb="5" eb="6">
      <t>トウ</t>
    </rPh>
    <rPh sb="6" eb="8">
      <t>セイヒン</t>
    </rPh>
    <rPh sb="8" eb="10">
      <t>チケン</t>
    </rPh>
    <phoneticPr fontId="9"/>
  </si>
  <si>
    <t>要　　　　　　素</t>
  </si>
  <si>
    <t>ウエイト</t>
    <phoneticPr fontId="9"/>
  </si>
  <si>
    <t>Ⅰ
(ウエイト×1）</t>
    <phoneticPr fontId="9"/>
  </si>
  <si>
    <t>Ⅱ
(ウエイト×3）</t>
    <phoneticPr fontId="9"/>
  </si>
  <si>
    <t>ポイント</t>
    <phoneticPr fontId="9"/>
  </si>
  <si>
    <t>Ａ</t>
  </si>
  <si>
    <t>対象疾患の重篤度</t>
    <rPh sb="0" eb="2">
      <t>タイショウ</t>
    </rPh>
    <phoneticPr fontId="9"/>
  </si>
  <si>
    <t>軽　度</t>
    <rPh sb="0" eb="1">
      <t>ケイ</t>
    </rPh>
    <rPh sb="2" eb="3">
      <t>ド</t>
    </rPh>
    <phoneticPr fontId="9"/>
  </si>
  <si>
    <t>中等度</t>
    <rPh sb="0" eb="3">
      <t>チュウトウド</t>
    </rPh>
    <phoneticPr fontId="9"/>
  </si>
  <si>
    <t>重症又は重篤</t>
  </si>
  <si>
    <t>Ｂ</t>
  </si>
  <si>
    <t>入院・外来の別</t>
  </si>
  <si>
    <t>外　来</t>
  </si>
  <si>
    <t>入　院</t>
  </si>
  <si>
    <t>Ｃ</t>
    <phoneticPr fontId="9"/>
  </si>
  <si>
    <t>治験製品製造承認の状況</t>
    <rPh sb="0" eb="2">
      <t>チケン</t>
    </rPh>
    <rPh sb="2" eb="4">
      <t>セイヒン</t>
    </rPh>
    <rPh sb="4" eb="6">
      <t>セイゾウ</t>
    </rPh>
    <rPh sb="6" eb="8">
      <t>ショウニン</t>
    </rPh>
    <rPh sb="9" eb="11">
      <t>ジョウキョウ</t>
    </rPh>
    <phoneticPr fontId="9"/>
  </si>
  <si>
    <t>同一適応で欧米で承認</t>
    <rPh sb="0" eb="2">
      <t>ドウイツ</t>
    </rPh>
    <rPh sb="2" eb="4">
      <t>テキオウ</t>
    </rPh>
    <rPh sb="5" eb="7">
      <t>オウベイ</t>
    </rPh>
    <rPh sb="8" eb="10">
      <t>ショウニン</t>
    </rPh>
    <phoneticPr fontId="9"/>
  </si>
  <si>
    <t>未承認</t>
    <rPh sb="0" eb="3">
      <t>ミショウニン</t>
    </rPh>
    <phoneticPr fontId="9"/>
  </si>
  <si>
    <t>採取回数</t>
    <rPh sb="0" eb="2">
      <t>サイシュ</t>
    </rPh>
    <rPh sb="2" eb="4">
      <t>カイスウ</t>
    </rPh>
    <phoneticPr fontId="9"/>
  </si>
  <si>
    <t>回数</t>
    <rPh sb="0" eb="2">
      <t>カイスウ</t>
    </rPh>
    <phoneticPr fontId="9"/>
  </si>
  <si>
    <t>あり</t>
    <phoneticPr fontId="9"/>
  </si>
  <si>
    <t>被験者層</t>
    <rPh sb="0" eb="3">
      <t>ヒケンシャ</t>
    </rPh>
    <rPh sb="3" eb="4">
      <t>ソウ</t>
    </rPh>
    <phoneticPr fontId="9"/>
  </si>
  <si>
    <t>成　人</t>
  </si>
  <si>
    <t>小児、成人（高齢者、肝、腎障害等合併有）</t>
    <phoneticPr fontId="9"/>
  </si>
  <si>
    <t>新生児、低体重出生児</t>
    <phoneticPr fontId="9"/>
  </si>
  <si>
    <t>被験者の選出（適格＋除外規準数）</t>
    <phoneticPr fontId="9"/>
  </si>
  <si>
    <t>４以下</t>
    <rPh sb="1" eb="3">
      <t>イカ</t>
    </rPh>
    <phoneticPr fontId="9"/>
  </si>
  <si>
    <t>５～９</t>
    <phoneticPr fontId="9"/>
  </si>
  <si>
    <t>１０以上</t>
    <rPh sb="2" eb="4">
      <t>イジョウ</t>
    </rPh>
    <phoneticPr fontId="9"/>
  </si>
  <si>
    <t>臨床症状観察項目数</t>
    <phoneticPr fontId="9"/>
  </si>
  <si>
    <t>４９以下</t>
    <rPh sb="2" eb="4">
      <t>イカ</t>
    </rPh>
    <phoneticPr fontId="9"/>
  </si>
  <si>
    <t>５０～９９</t>
    <phoneticPr fontId="9"/>
  </si>
  <si>
    <t>１００以上</t>
    <phoneticPr fontId="9"/>
  </si>
  <si>
    <t>特殊検査のための検体採取回数</t>
    <phoneticPr fontId="9"/>
  </si>
  <si>
    <t>（ウェイト×回数）</t>
    <rPh sb="6" eb="8">
      <t>カイスウ</t>
    </rPh>
    <phoneticPr fontId="9"/>
  </si>
  <si>
    <t>眼科</t>
    <rPh sb="0" eb="2">
      <t>ガンカ</t>
    </rPh>
    <phoneticPr fontId="9"/>
  </si>
  <si>
    <t>合　　　　　　計</t>
    <rPh sb="0" eb="1">
      <t>ゴウ</t>
    </rPh>
    <phoneticPr fontId="9"/>
  </si>
  <si>
    <t>症例発表</t>
  </si>
  <si>
    <t>１　回</t>
  </si>
  <si>
    <t>承認申請に使用される文書等の作成</t>
  </si>
  <si>
    <t>３０枚以内</t>
  </si>
  <si>
    <t>３１～５０枚</t>
    <phoneticPr fontId="9"/>
  </si>
  <si>
    <t>５１枚以上</t>
    <rPh sb="2" eb="3">
      <t>マイ</t>
    </rPh>
    <rPh sb="3" eb="5">
      <t>イジョウ</t>
    </rPh>
    <phoneticPr fontId="9"/>
  </si>
  <si>
    <t>※</t>
    <phoneticPr fontId="9"/>
  </si>
  <si>
    <t>部分に○印（回数の場合は数字）を入力していただくと、自動的に計算されます。</t>
    <rPh sb="0" eb="2">
      <t>ブブン</t>
    </rPh>
    <rPh sb="4" eb="5">
      <t>シルシ</t>
    </rPh>
    <rPh sb="6" eb="8">
      <t>カイスウ</t>
    </rPh>
    <rPh sb="9" eb="11">
      <t>バアイ</t>
    </rPh>
    <rPh sb="12" eb="14">
      <t>スウジ</t>
    </rPh>
    <rPh sb="16" eb="18">
      <t>ニュウリョク</t>
    </rPh>
    <rPh sb="26" eb="29">
      <t>ジドウテキ</t>
    </rPh>
    <rPh sb="30" eb="32">
      <t>ケイサン</t>
    </rPh>
    <phoneticPr fontId="9"/>
  </si>
  <si>
    <t>１症例当たり患者来院回数</t>
    <rPh sb="1" eb="3">
      <t>ショウレイ</t>
    </rPh>
    <rPh sb="3" eb="4">
      <t>ア</t>
    </rPh>
    <rPh sb="6" eb="8">
      <t>カンジャ</t>
    </rPh>
    <rPh sb="8" eb="10">
      <t>ライイン</t>
    </rPh>
    <rPh sb="10" eb="12">
      <t>カイスウ</t>
    </rPh>
    <phoneticPr fontId="9"/>
  </si>
  <si>
    <t>回</t>
    <rPh sb="0" eb="1">
      <t>カイ</t>
    </rPh>
    <phoneticPr fontId="9"/>
  </si>
  <si>
    <t>１症例当たりの投与期間</t>
    <rPh sb="1" eb="3">
      <t>ショウレイ</t>
    </rPh>
    <rPh sb="3" eb="4">
      <t>ア</t>
    </rPh>
    <rPh sb="7" eb="9">
      <t>トウヨ</t>
    </rPh>
    <rPh sb="9" eb="11">
      <t>キカン</t>
    </rPh>
    <phoneticPr fontId="9"/>
  </si>
  <si>
    <t>週</t>
    <rPh sb="0" eb="1">
      <t>シュウ</t>
    </rPh>
    <phoneticPr fontId="9"/>
  </si>
  <si>
    <t>有・無いずれかを記入して下さい。</t>
    <rPh sb="0" eb="1">
      <t>ユウ</t>
    </rPh>
    <rPh sb="2" eb="3">
      <t>ム</t>
    </rPh>
    <rPh sb="8" eb="10">
      <t>キニュウ</t>
    </rPh>
    <rPh sb="12" eb="13">
      <t>クダ</t>
    </rPh>
    <phoneticPr fontId="9"/>
  </si>
  <si>
    <t>積算内訳</t>
    <rPh sb="0" eb="2">
      <t>セキサン</t>
    </rPh>
    <rPh sb="2" eb="4">
      <t>ウチワケ</t>
    </rPh>
    <phoneticPr fontId="9"/>
  </si>
  <si>
    <t>治験経費</t>
    <rPh sb="0" eb="2">
      <t>チケン</t>
    </rPh>
    <rPh sb="2" eb="4">
      <t>ケイヒ</t>
    </rPh>
    <phoneticPr fontId="9"/>
  </si>
  <si>
    <t>脱落症例に係る経費</t>
    <rPh sb="0" eb="2">
      <t>ダツラク</t>
    </rPh>
    <rPh sb="2" eb="4">
      <t>ショウレイ</t>
    </rPh>
    <rPh sb="5" eb="6">
      <t>カカ</t>
    </rPh>
    <rPh sb="7" eb="9">
      <t>ケイヒ</t>
    </rPh>
    <phoneticPr fontId="9"/>
  </si>
  <si>
    <t>契約単位
算定経費</t>
    <rPh sb="0" eb="2">
      <t>ケイヤク</t>
    </rPh>
    <rPh sb="2" eb="4">
      <t>タンイ</t>
    </rPh>
    <rPh sb="5" eb="7">
      <t>サンテイ</t>
    </rPh>
    <rPh sb="7" eb="9">
      <t>ケイヒ</t>
    </rPh>
    <phoneticPr fontId="9"/>
  </si>
  <si>
    <t>症例単位
算定経費</t>
    <rPh sb="0" eb="2">
      <t>ショウレイ</t>
    </rPh>
    <rPh sb="2" eb="4">
      <t>タンイ</t>
    </rPh>
    <rPh sb="5" eb="7">
      <t>サンテイ</t>
    </rPh>
    <rPh sb="7" eb="9">
      <t>ケイヒ</t>
    </rPh>
    <phoneticPr fontId="9"/>
  </si>
  <si>
    <t>当該治験の審査及び各種手続きに必要な経費</t>
    <rPh sb="0" eb="2">
      <t>トウガイ</t>
    </rPh>
    <rPh sb="2" eb="4">
      <t>チケン</t>
    </rPh>
    <rPh sb="5" eb="7">
      <t>シンサ</t>
    </rPh>
    <rPh sb="7" eb="8">
      <t>オヨ</t>
    </rPh>
    <rPh sb="9" eb="11">
      <t>カクシュ</t>
    </rPh>
    <rPh sb="11" eb="13">
      <t>テツヅ</t>
    </rPh>
    <rPh sb="15" eb="17">
      <t>ヒツヨウ</t>
    </rPh>
    <rPh sb="18" eb="20">
      <t>ケイヒ</t>
    </rPh>
    <phoneticPr fontId="9"/>
  </si>
  <si>
    <t>当該治験に関連して必要となる経費</t>
  </si>
  <si>
    <t>当該治験に必要な機械器具等の購入・設置に要する経費</t>
    <rPh sb="0" eb="2">
      <t>トウガイ</t>
    </rPh>
    <rPh sb="2" eb="4">
      <t>チケン</t>
    </rPh>
    <rPh sb="5" eb="7">
      <t>ヒツヨウ</t>
    </rPh>
    <rPh sb="8" eb="10">
      <t>キカイ</t>
    </rPh>
    <rPh sb="10" eb="12">
      <t>キグ</t>
    </rPh>
    <rPh sb="12" eb="13">
      <t>トウ</t>
    </rPh>
    <rPh sb="14" eb="16">
      <t>コウニュウ</t>
    </rPh>
    <rPh sb="17" eb="19">
      <t>セッチ</t>
    </rPh>
    <rPh sb="20" eb="21">
      <t>ヨウ</t>
    </rPh>
    <rPh sb="23" eb="25">
      <t>ケイヒ</t>
    </rPh>
    <phoneticPr fontId="9"/>
  </si>
  <si>
    <t>所要額</t>
    <rPh sb="0" eb="3">
      <t>ショヨウガク</t>
    </rPh>
    <phoneticPr fontId="9"/>
  </si>
  <si>
    <t>当該治験を実施するために必要な経費</t>
    <rPh sb="0" eb="2">
      <t>トウガイ</t>
    </rPh>
    <rPh sb="2" eb="4">
      <t>チケン</t>
    </rPh>
    <rPh sb="5" eb="7">
      <t>ジッシ</t>
    </rPh>
    <rPh sb="12" eb="14">
      <t>ヒツヨウ</t>
    </rPh>
    <rPh sb="15" eb="17">
      <t>ケイヒ</t>
    </rPh>
    <phoneticPr fontId="9"/>
  </si>
  <si>
    <t>当該治験に関連して必要となる症例発表等経費</t>
    <rPh sb="0" eb="2">
      <t>トウガイ</t>
    </rPh>
    <rPh sb="2" eb="4">
      <t>チケン</t>
    </rPh>
    <rPh sb="5" eb="7">
      <t>カンレン</t>
    </rPh>
    <rPh sb="9" eb="11">
      <t>ヒツヨウ</t>
    </rPh>
    <rPh sb="14" eb="16">
      <t>ショウレイ</t>
    </rPh>
    <rPh sb="16" eb="18">
      <t>ハッピョウ</t>
    </rPh>
    <rPh sb="18" eb="19">
      <t>トウ</t>
    </rPh>
    <rPh sb="19" eb="21">
      <t>ケイヒ</t>
    </rPh>
    <phoneticPr fontId="9"/>
  </si>
  <si>
    <t>当該治験に関連して必要となる研究経費</t>
    <rPh sb="14" eb="16">
      <t>ケンキュウ</t>
    </rPh>
    <phoneticPr fontId="9"/>
  </si>
  <si>
    <t>当該治験に関わるＣＲＣの研修等に必要な経費</t>
    <rPh sb="0" eb="2">
      <t>トウガイ</t>
    </rPh>
    <rPh sb="2" eb="4">
      <t>チケン</t>
    </rPh>
    <rPh sb="5" eb="6">
      <t>カカ</t>
    </rPh>
    <rPh sb="12" eb="14">
      <t>ケンシュウ</t>
    </rPh>
    <rPh sb="14" eb="15">
      <t>トウ</t>
    </rPh>
    <rPh sb="16" eb="18">
      <t>ヒツヨウ</t>
    </rPh>
    <rPh sb="19" eb="21">
      <t>ケイヒ</t>
    </rPh>
    <phoneticPr fontId="9"/>
  </si>
  <si>
    <t>被験者の交通費等の負担軽減費</t>
  </si>
  <si>
    <t>治験の実施のために必要な事務的、管理的経費</t>
    <rPh sb="12" eb="15">
      <t>ジムテキ</t>
    </rPh>
    <rPh sb="16" eb="19">
      <t>カンリテキ</t>
    </rPh>
    <rPh sb="19" eb="21">
      <t>ケイヒ</t>
    </rPh>
    <phoneticPr fontId="9"/>
  </si>
  <si>
    <t>(1)直接経費
　　小　　　計</t>
    <rPh sb="3" eb="5">
      <t>チョクセツ</t>
    </rPh>
    <rPh sb="5" eb="7">
      <t>ケイヒ</t>
    </rPh>
    <rPh sb="10" eb="11">
      <t>ショウ</t>
    </rPh>
    <rPh sb="14" eb="15">
      <t>ケイ</t>
    </rPh>
    <phoneticPr fontId="9"/>
  </si>
  <si>
    <t>(2)間接経費
(小数点以下切上げ）</t>
    <rPh sb="9" eb="12">
      <t>ショウスウテン</t>
    </rPh>
    <rPh sb="12" eb="14">
      <t>イカ</t>
    </rPh>
    <rPh sb="14" eb="15">
      <t>キ</t>
    </rPh>
    <rPh sb="15" eb="16">
      <t>ア</t>
    </rPh>
    <phoneticPr fontId="9"/>
  </si>
  <si>
    <t>(１)直接経費×３０％</t>
    <rPh sb="3" eb="5">
      <t>チョクセツ</t>
    </rPh>
    <rPh sb="5" eb="7">
      <t>ケイヒ</t>
    </rPh>
    <phoneticPr fontId="9"/>
  </si>
  <si>
    <t>(1)+(2)
　　合　　　計</t>
    <rPh sb="10" eb="11">
      <t>ゴウ</t>
    </rPh>
    <rPh sb="14" eb="15">
      <t>ケイ</t>
    </rPh>
    <phoneticPr fontId="9"/>
  </si>
  <si>
    <t>部分に記入していただくと、自動的に計算されます。</t>
    <rPh sb="0" eb="2">
      <t>ブブン</t>
    </rPh>
    <rPh sb="3" eb="5">
      <t>キニュウ</t>
    </rPh>
    <rPh sb="13" eb="16">
      <t>ジドウテキ</t>
    </rPh>
    <rPh sb="17" eb="19">
      <t>ケイサン</t>
    </rPh>
    <phoneticPr fontId="9"/>
  </si>
  <si>
    <t>各経費内訳の算定で、小数点以下の端数（円未満）がでた場合は、それぞれの経費内訳ごとに切上げてください。</t>
  </si>
  <si>
    <t>【治験経費の請求方法】</t>
    <rPh sb="1" eb="3">
      <t>チケン</t>
    </rPh>
    <rPh sb="3" eb="5">
      <t>ケイヒ</t>
    </rPh>
    <phoneticPr fontId="9"/>
  </si>
  <si>
    <t>契約締結時に「契約単位算定経費」を請求し、その後は、治験実施症例１例ごとに「症例単位算定経費」を請求する。</t>
    <rPh sb="2" eb="4">
      <t>テイケツ</t>
    </rPh>
    <rPh sb="9" eb="11">
      <t>タンイ</t>
    </rPh>
    <rPh sb="11" eb="13">
      <t>サンテイ</t>
    </rPh>
    <rPh sb="13" eb="15">
      <t>ケイヒ</t>
    </rPh>
    <rPh sb="26" eb="28">
      <t>チケン</t>
    </rPh>
    <rPh sb="28" eb="30">
      <t>ジッシ</t>
    </rPh>
    <rPh sb="30" eb="32">
      <t>ショウレイ</t>
    </rPh>
    <rPh sb="33" eb="34">
      <t>レイ</t>
    </rPh>
    <rPh sb="40" eb="42">
      <t>タンイ</t>
    </rPh>
    <rPh sb="42" eb="44">
      <t>サンテイ</t>
    </rPh>
    <rPh sb="44" eb="46">
      <t>ケイヒ</t>
    </rPh>
    <phoneticPr fontId="9"/>
  </si>
  <si>
    <t>【脱落症例に係る経費の請求方法】</t>
    <rPh sb="1" eb="3">
      <t>ダツラク</t>
    </rPh>
    <rPh sb="3" eb="5">
      <t>ショウレイ</t>
    </rPh>
    <rPh sb="6" eb="7">
      <t>カカ</t>
    </rPh>
    <rPh sb="8" eb="10">
      <t>ケイヒ</t>
    </rPh>
    <phoneticPr fontId="9"/>
  </si>
  <si>
    <t>ウエイト</t>
    <phoneticPr fontId="9"/>
  </si>
  <si>
    <t>Ⅰ
(ウエイト×1）</t>
    <phoneticPr fontId="9"/>
  </si>
  <si>
    <t>Ⅱ
(ウエイト×3）</t>
    <phoneticPr fontId="9"/>
  </si>
  <si>
    <t>ポイント</t>
    <phoneticPr fontId="9"/>
  </si>
  <si>
    <t>A</t>
    <phoneticPr fontId="9"/>
  </si>
  <si>
    <t>小児、成人（高齢者、肝、腎障害等合併有）</t>
    <phoneticPr fontId="9"/>
  </si>
  <si>
    <t>新生児、低体重出生児</t>
    <phoneticPr fontId="9"/>
  </si>
  <si>
    <t>１回</t>
    <rPh sb="1" eb="2">
      <t>カイ</t>
    </rPh>
    <phoneticPr fontId="9"/>
  </si>
  <si>
    <t>２回</t>
    <rPh sb="1" eb="2">
      <t>カイ</t>
    </rPh>
    <phoneticPr fontId="9"/>
  </si>
  <si>
    <t>３回以上</t>
    <rPh sb="1" eb="2">
      <t>カイ</t>
    </rPh>
    <rPh sb="2" eb="4">
      <t>イジョウ</t>
    </rPh>
    <phoneticPr fontId="9"/>
  </si>
  <si>
    <t>観察期の臨床症状観察項目数</t>
    <rPh sb="0" eb="2">
      <t>カンサツ</t>
    </rPh>
    <rPh sb="2" eb="3">
      <t>キ</t>
    </rPh>
    <phoneticPr fontId="9"/>
  </si>
  <si>
    <t>観察期の一般的臨床検査＋非侵襲的機能検査及び画像診断項目数</t>
    <rPh sb="0" eb="2">
      <t>カンサツ</t>
    </rPh>
    <rPh sb="2" eb="3">
      <t>キ</t>
    </rPh>
    <phoneticPr fontId="9"/>
  </si>
  <si>
    <t>観察期の侵襲的機能検査及び画像診断回数</t>
    <rPh sb="0" eb="2">
      <t>カンサツ</t>
    </rPh>
    <rPh sb="2" eb="3">
      <t>キ</t>
    </rPh>
    <phoneticPr fontId="9"/>
  </si>
  <si>
    <t>観察期の特殊検査のための検体採取回数</t>
    <rPh sb="0" eb="2">
      <t>カンサツ</t>
    </rPh>
    <rPh sb="2" eb="3">
      <t>キ</t>
    </rPh>
    <phoneticPr fontId="9"/>
  </si>
  <si>
    <t>観察期の生検回数</t>
    <rPh sb="0" eb="2">
      <t>カンサツ</t>
    </rPh>
    <rPh sb="2" eb="3">
      <t>キ</t>
    </rPh>
    <rPh sb="4" eb="6">
      <t>セイケン</t>
    </rPh>
    <rPh sb="6" eb="8">
      <t>カイスウ</t>
    </rPh>
    <phoneticPr fontId="9"/>
  </si>
  <si>
    <t>※</t>
    <phoneticPr fontId="9"/>
  </si>
  <si>
    <t>部分に○印（回数の場合は数字）を入力していただくと、自動的に計算されます。</t>
    <rPh sb="0" eb="2">
      <t>ブブン</t>
    </rPh>
    <rPh sb="4" eb="5">
      <t>シルシ</t>
    </rPh>
    <rPh sb="16" eb="18">
      <t>ニュウリョク</t>
    </rPh>
    <rPh sb="26" eb="29">
      <t>ジドウテキ</t>
    </rPh>
    <rPh sb="30" eb="32">
      <t>ケイサン</t>
    </rPh>
    <phoneticPr fontId="9"/>
  </si>
  <si>
    <t>治験経費算定明細書（再生医療等製品治験）</t>
    <rPh sb="6" eb="9">
      <t>メイサイショ</t>
    </rPh>
    <rPh sb="10" eb="12">
      <t>サイセイ</t>
    </rPh>
    <rPh sb="12" eb="15">
      <t>イリョウトウ</t>
    </rPh>
    <rPh sb="15" eb="17">
      <t>セイヒン</t>
    </rPh>
    <phoneticPr fontId="9"/>
  </si>
  <si>
    <t>（再生医療等製品治験）</t>
    <rPh sb="1" eb="3">
      <t>サイセイ</t>
    </rPh>
    <rPh sb="3" eb="6">
      <t>イリョウトウ</t>
    </rPh>
    <rPh sb="6" eb="8">
      <t>セイヒン</t>
    </rPh>
    <rPh sb="8" eb="10">
      <t>チケン</t>
    </rPh>
    <phoneticPr fontId="9"/>
  </si>
  <si>
    <t>一般的臨床検査＋非侵襲的機能検査及び画像診断項目数</t>
    <phoneticPr fontId="3"/>
  </si>
  <si>
    <t>侵襲的機能検査及び画像診断回数</t>
    <phoneticPr fontId="9"/>
  </si>
  <si>
    <t>生検回数</t>
    <rPh sb="0" eb="2">
      <t>セイケン</t>
    </rPh>
    <rPh sb="2" eb="4">
      <t>カイスウ</t>
    </rPh>
    <phoneticPr fontId="9"/>
  </si>
  <si>
    <t>Ｄ</t>
    <phoneticPr fontId="9"/>
  </si>
  <si>
    <t>Ｅ</t>
    <phoneticPr fontId="9"/>
  </si>
  <si>
    <t>D</t>
    <phoneticPr fontId="9"/>
  </si>
  <si>
    <t>E</t>
    <phoneticPr fontId="9"/>
  </si>
  <si>
    <t>F</t>
    <phoneticPr fontId="9"/>
  </si>
  <si>
    <t>H</t>
    <phoneticPr fontId="9"/>
  </si>
  <si>
    <t>I</t>
    <phoneticPr fontId="9"/>
  </si>
  <si>
    <t>K</t>
    <phoneticPr fontId="9"/>
  </si>
  <si>
    <t>Ｉ</t>
    <phoneticPr fontId="9"/>
  </si>
  <si>
    <t>Ｎ</t>
    <phoneticPr fontId="9"/>
  </si>
  <si>
    <t>採取方法の侵襲度</t>
    <rPh sb="0" eb="2">
      <t>サイシュ</t>
    </rPh>
    <rPh sb="2" eb="4">
      <t>ホウホウ</t>
    </rPh>
    <rPh sb="5" eb="7">
      <t>シンシュウ</t>
    </rPh>
    <rPh sb="7" eb="8">
      <t>ド</t>
    </rPh>
    <phoneticPr fontId="9"/>
  </si>
  <si>
    <t>低度</t>
    <rPh sb="0" eb="2">
      <t>テイド</t>
    </rPh>
    <phoneticPr fontId="3"/>
  </si>
  <si>
    <t>高度</t>
    <rPh sb="0" eb="2">
      <t>コウド</t>
    </rPh>
    <phoneticPr fontId="9"/>
  </si>
  <si>
    <t>投与経路</t>
    <rPh sb="0" eb="2">
      <t>トウヨ</t>
    </rPh>
    <rPh sb="2" eb="4">
      <t>ケイロ</t>
    </rPh>
    <phoneticPr fontId="9"/>
  </si>
  <si>
    <t>外用</t>
    <rPh sb="0" eb="2">
      <t>ガイヨウ</t>
    </rPh>
    <phoneticPr fontId="3"/>
  </si>
  <si>
    <t>注射</t>
    <rPh sb="0" eb="2">
      <t>チュウシャ</t>
    </rPh>
    <phoneticPr fontId="9"/>
  </si>
  <si>
    <t>手術を伴うもの</t>
    <rPh sb="0" eb="2">
      <t>シュジュツ</t>
    </rPh>
    <rPh sb="3" eb="4">
      <t>トモナ</t>
    </rPh>
    <phoneticPr fontId="9"/>
  </si>
  <si>
    <t>チェックポイントの経過観察回数</t>
    <phoneticPr fontId="9"/>
  </si>
  <si>
    <t>１９以下</t>
    <rPh sb="2" eb="4">
      <t>イカ</t>
    </rPh>
    <phoneticPr fontId="3"/>
  </si>
  <si>
    <t>２０～２９</t>
    <phoneticPr fontId="9"/>
  </si>
  <si>
    <t>３０以上</t>
    <rPh sb="2" eb="4">
      <t>イジョウ</t>
    </rPh>
    <phoneticPr fontId="9"/>
  </si>
  <si>
    <t>１９以下</t>
    <rPh sb="2" eb="4">
      <t>イカ</t>
    </rPh>
    <phoneticPr fontId="9"/>
  </si>
  <si>
    <t>２０～２９</t>
    <phoneticPr fontId="9"/>
  </si>
  <si>
    <t>同一適応で国内で承認</t>
    <rPh sb="0" eb="2">
      <t>ドウイツ</t>
    </rPh>
    <rPh sb="2" eb="4">
      <t>テキオウ</t>
    </rPh>
    <rPh sb="5" eb="7">
      <t>コクナイ</t>
    </rPh>
    <rPh sb="8" eb="10">
      <t>ショウニン</t>
    </rPh>
    <phoneticPr fontId="9"/>
  </si>
  <si>
    <t>契約内容</t>
    <rPh sb="0" eb="2">
      <t>ケイヤク</t>
    </rPh>
    <rPh sb="2" eb="4">
      <t>ナイヨウ</t>
    </rPh>
    <phoneticPr fontId="9"/>
  </si>
  <si>
    <t xml:space="preserve">所要額  </t>
    <phoneticPr fontId="9"/>
  </si>
  <si>
    <t>試験の種類</t>
    <rPh sb="0" eb="2">
      <t>シケン</t>
    </rPh>
    <rPh sb="3" eb="5">
      <t>シュルイ</t>
    </rPh>
    <phoneticPr fontId="9"/>
  </si>
  <si>
    <t>Ｐ</t>
    <phoneticPr fontId="9"/>
  </si>
  <si>
    <t>first-in-man</t>
    <phoneticPr fontId="9"/>
  </si>
  <si>
    <t>first-in-man以外</t>
    <rPh sb="12" eb="14">
      <t>イガイ</t>
    </rPh>
    <phoneticPr fontId="9"/>
  </si>
  <si>
    <t>実施医療機関名</t>
    <rPh sb="0" eb="2">
      <t>ジッシ</t>
    </rPh>
    <rPh sb="2" eb="4">
      <t>イリョウ</t>
    </rPh>
    <rPh sb="4" eb="6">
      <t>キカン</t>
    </rPh>
    <rPh sb="6" eb="7">
      <t>メイ</t>
    </rPh>
    <phoneticPr fontId="13"/>
  </si>
  <si>
    <t>整理番号</t>
    <rPh sb="0" eb="2">
      <t>セイリ</t>
    </rPh>
    <rPh sb="2" eb="4">
      <t>バンゴウ</t>
    </rPh>
    <phoneticPr fontId="13"/>
  </si>
  <si>
    <t>大阪大学医学部附属病院</t>
    <rPh sb="0" eb="2">
      <t>オオサカ</t>
    </rPh>
    <rPh sb="2" eb="4">
      <t>ダイガク</t>
    </rPh>
    <rPh sb="4" eb="6">
      <t>イガク</t>
    </rPh>
    <rPh sb="6" eb="7">
      <t>ブ</t>
    </rPh>
    <rPh sb="7" eb="9">
      <t>フゾク</t>
    </rPh>
    <rPh sb="9" eb="11">
      <t>ビョウイン</t>
    </rPh>
    <phoneticPr fontId="13"/>
  </si>
  <si>
    <t>当該治験の治験製品等の管理経費</t>
    <rPh sb="5" eb="7">
      <t>チケン</t>
    </rPh>
    <rPh sb="7" eb="9">
      <t>セイヒン</t>
    </rPh>
    <rPh sb="9" eb="10">
      <t>トウ</t>
    </rPh>
    <phoneticPr fontId="9"/>
  </si>
  <si>
    <t>Ｆ</t>
    <phoneticPr fontId="9"/>
  </si>
  <si>
    <t>Ｇ</t>
    <phoneticPr fontId="9"/>
  </si>
  <si>
    <t>Ｈ</t>
    <phoneticPr fontId="9"/>
  </si>
  <si>
    <t>Ｊ</t>
    <phoneticPr fontId="9"/>
  </si>
  <si>
    <t>Ｋ</t>
    <phoneticPr fontId="9"/>
  </si>
  <si>
    <t>Ｌ</t>
    <phoneticPr fontId="9"/>
  </si>
  <si>
    <t>Ｍ</t>
    <phoneticPr fontId="9"/>
  </si>
  <si>
    <t>Ｏ</t>
    <phoneticPr fontId="9"/>
  </si>
  <si>
    <t>Ｑ</t>
    <phoneticPr fontId="9"/>
  </si>
  <si>
    <t>Ｓ</t>
    <phoneticPr fontId="9"/>
  </si>
  <si>
    <t>G</t>
    <phoneticPr fontId="9"/>
  </si>
  <si>
    <t>J</t>
    <phoneticPr fontId="9"/>
  </si>
  <si>
    <t>軽度</t>
    <rPh sb="0" eb="2">
      <t>ケイド</t>
    </rPh>
    <phoneticPr fontId="3"/>
  </si>
  <si>
    <t>対照製品の有無</t>
    <rPh sb="0" eb="2">
      <t>タイショウ</t>
    </rPh>
    <rPh sb="2" eb="4">
      <t>セイヒン</t>
    </rPh>
    <rPh sb="5" eb="7">
      <t>ウム</t>
    </rPh>
    <phoneticPr fontId="9"/>
  </si>
  <si>
    <t>B</t>
    <phoneticPr fontId="3"/>
  </si>
  <si>
    <t>C</t>
    <phoneticPr fontId="9"/>
  </si>
  <si>
    <t>回</t>
    <rPh sb="0" eb="1">
      <t>カイ</t>
    </rPh>
    <phoneticPr fontId="13"/>
  </si>
  <si>
    <t>当該治験を実施するためにＣＴ・ＭＲＩの読影に必要な経費</t>
    <rPh sb="0" eb="2">
      <t>トウガイ</t>
    </rPh>
    <rPh sb="2" eb="4">
      <t>チケン</t>
    </rPh>
    <rPh sb="5" eb="7">
      <t>ジッシ</t>
    </rPh>
    <rPh sb="22" eb="24">
      <t>ヒツヨウ</t>
    </rPh>
    <phoneticPr fontId="13"/>
  </si>
  <si>
    <t>本院を含めた審査受託施設数
　本院のみの場合は「1」と記入</t>
    <rPh sb="0" eb="2">
      <t>ホンイン</t>
    </rPh>
    <rPh sb="3" eb="4">
      <t>フク</t>
    </rPh>
    <rPh sb="6" eb="8">
      <t>シンサ</t>
    </rPh>
    <rPh sb="8" eb="10">
      <t>ジュタク</t>
    </rPh>
    <rPh sb="10" eb="13">
      <t>シセツスウ</t>
    </rPh>
    <rPh sb="27" eb="29">
      <t>キニュウ</t>
    </rPh>
    <phoneticPr fontId="9"/>
  </si>
  <si>
    <t>　　　　　　区分
経費内訳</t>
    <rPh sb="9" eb="11">
      <t>ケイヒ</t>
    </rPh>
    <rPh sb="11" eb="13">
      <t>ウチワケ</t>
    </rPh>
    <phoneticPr fontId="9"/>
  </si>
  <si>
    <t>但し、本院を含めて審査施設数が6を超える場合は、以下</t>
    <rPh sb="0" eb="1">
      <t>タダ</t>
    </rPh>
    <rPh sb="3" eb="5">
      <t>ホンイン</t>
    </rPh>
    <rPh sb="6" eb="7">
      <t>フク</t>
    </rPh>
    <rPh sb="9" eb="11">
      <t>シンサ</t>
    </rPh>
    <rPh sb="11" eb="13">
      <t>シセツ</t>
    </rPh>
    <rPh sb="13" eb="14">
      <t>スウ</t>
    </rPh>
    <rPh sb="17" eb="18">
      <t>コ</t>
    </rPh>
    <rPh sb="20" eb="22">
      <t>バアイ</t>
    </rPh>
    <rPh sb="24" eb="26">
      <t>イカ</t>
    </rPh>
    <phoneticPr fontId="13"/>
  </si>
  <si>
    <t>実施状況報告書の審査（毎年３月）</t>
    <rPh sb="0" eb="2">
      <t>ジッシ</t>
    </rPh>
    <rPh sb="2" eb="4">
      <t>ジョウキョウ</t>
    </rPh>
    <rPh sb="4" eb="7">
      <t>ホウコクショ</t>
    </rPh>
    <rPh sb="8" eb="10">
      <t>シンサ</t>
    </rPh>
    <rPh sb="11" eb="12">
      <t>マイ</t>
    </rPh>
    <rPh sb="12" eb="13">
      <t>ネン</t>
    </rPh>
    <rPh sb="14" eb="15">
      <t>ガツ</t>
    </rPh>
    <phoneticPr fontId="13"/>
  </si>
  <si>
    <t>審査単位
算定経費</t>
    <rPh sb="0" eb="2">
      <t>シンサ</t>
    </rPh>
    <rPh sb="2" eb="4">
      <t>タンイ</t>
    </rPh>
    <rPh sb="5" eb="7">
      <t>サンテイ</t>
    </rPh>
    <rPh sb="7" eb="9">
      <t>ケイヒ</t>
    </rPh>
    <phoneticPr fontId="13"/>
  </si>
  <si>
    <t>Ⅲ
(ウエイト×5）</t>
    <phoneticPr fontId="9"/>
  </si>
  <si>
    <t>Ｒ</t>
    <phoneticPr fontId="9"/>
  </si>
  <si>
    <t>実施診療科</t>
    <rPh sb="0" eb="2">
      <t>ジッシ</t>
    </rPh>
    <rPh sb="2" eb="5">
      <t>シンリョウカ</t>
    </rPh>
    <phoneticPr fontId="9"/>
  </si>
  <si>
    <t>１契約×153,000円</t>
    <rPh sb="1" eb="3">
      <t>ケイヤク</t>
    </rPh>
    <rPh sb="11" eb="12">
      <t>エン</t>
    </rPh>
    <phoneticPr fontId="9"/>
  </si>
  <si>
    <t>6～10施設の場合 　１契約×204,000円</t>
    <rPh sb="4" eb="6">
      <t>シセツ</t>
    </rPh>
    <rPh sb="7" eb="9">
      <t>バアイ</t>
    </rPh>
    <rPh sb="22" eb="23">
      <t>エン</t>
    </rPh>
    <phoneticPr fontId="13"/>
  </si>
  <si>
    <t>11施設以上の場合　１契約×255,000円</t>
    <rPh sb="4" eb="6">
      <t>イジョウ</t>
    </rPh>
    <rPh sb="21" eb="22">
      <t>エン</t>
    </rPh>
    <phoneticPr fontId="13"/>
  </si>
  <si>
    <t>１審査×51,000円　　※医療機関の多寡をとわず</t>
    <rPh sb="1" eb="3">
      <t>シンサ</t>
    </rPh>
    <rPh sb="10" eb="11">
      <t>エン</t>
    </rPh>
    <rPh sb="14" eb="16">
      <t>イリョウ</t>
    </rPh>
    <rPh sb="16" eb="18">
      <t>キカン</t>
    </rPh>
    <rPh sb="19" eb="21">
      <t>タカ</t>
    </rPh>
    <phoneticPr fontId="13"/>
  </si>
  <si>
    <t>１契約×51,000円</t>
    <rPh sb="10" eb="11">
      <t>エン</t>
    </rPh>
    <phoneticPr fontId="9"/>
  </si>
  <si>
    <t>1契約×102,000円</t>
    <rPh sb="11" eb="12">
      <t>エン</t>
    </rPh>
    <phoneticPr fontId="13"/>
  </si>
  <si>
    <t>なお、脱落症例は、1回×4,600円　　（放射線部）</t>
    <rPh sb="3" eb="5">
      <t>ダツラク</t>
    </rPh>
    <rPh sb="5" eb="7">
      <t>ショウレイ</t>
    </rPh>
    <rPh sb="10" eb="11">
      <t>カイ</t>
    </rPh>
    <rPh sb="17" eb="18">
      <t>エン</t>
    </rPh>
    <rPh sb="21" eb="24">
      <t>ホウシャセン</t>
    </rPh>
    <rPh sb="24" eb="25">
      <t>ブ</t>
    </rPh>
    <phoneticPr fontId="13"/>
  </si>
  <si>
    <t>仮申請の回数</t>
    <rPh sb="0" eb="1">
      <t>カリ</t>
    </rPh>
    <rPh sb="1" eb="3">
      <t>シンセイ</t>
    </rPh>
    <rPh sb="4" eb="6">
      <t>カイスウ</t>
    </rPh>
    <phoneticPr fontId="9"/>
  </si>
  <si>
    <t>➁審査等経費</t>
    <rPh sb="1" eb="3">
      <t>シンサ</t>
    </rPh>
    <rPh sb="3" eb="4">
      <t>トウ</t>
    </rPh>
    <rPh sb="4" eb="6">
      <t>ケイヒ</t>
    </rPh>
    <phoneticPr fontId="9"/>
  </si>
  <si>
    <t>③治験製品管理料</t>
    <rPh sb="1" eb="3">
      <t>チケン</t>
    </rPh>
    <rPh sb="3" eb="5">
      <t>セイヒン</t>
    </rPh>
    <rPh sb="5" eb="8">
      <t>カンリリョウ</t>
    </rPh>
    <phoneticPr fontId="9"/>
  </si>
  <si>
    <t>④旅　　費</t>
    <phoneticPr fontId="3"/>
  </si>
  <si>
    <t>⑤備品費</t>
    <rPh sb="1" eb="4">
      <t>ビヒンヒ</t>
    </rPh>
    <phoneticPr fontId="9"/>
  </si>
  <si>
    <t>⑥治験運営経費</t>
    <rPh sb="1" eb="3">
      <t>チケン</t>
    </rPh>
    <rPh sb="3" eb="5">
      <t>ウンエイ</t>
    </rPh>
    <rPh sb="5" eb="7">
      <t>ケイヒ</t>
    </rPh>
    <phoneticPr fontId="9"/>
  </si>
  <si>
    <t>⑦症例発表等経費</t>
    <rPh sb="6" eb="8">
      <t>ケイヒ</t>
    </rPh>
    <phoneticPr fontId="9"/>
  </si>
  <si>
    <t>⑧臨床試験研究経費</t>
    <rPh sb="7" eb="9">
      <t>ケイヒ</t>
    </rPh>
    <phoneticPr fontId="9"/>
  </si>
  <si>
    <t>⑨ＣＲＣ経費</t>
    <rPh sb="4" eb="6">
      <t>ケイヒ</t>
    </rPh>
    <phoneticPr fontId="9"/>
  </si>
  <si>
    <t>⑩CT・MRI読影経費</t>
    <rPh sb="7" eb="8">
      <t>ドク</t>
    </rPh>
    <rPh sb="8" eb="9">
      <t>エイ</t>
    </rPh>
    <rPh sb="9" eb="11">
      <t>ケイヒ</t>
    </rPh>
    <phoneticPr fontId="9"/>
  </si>
  <si>
    <t>①IRB新規申請経費</t>
    <rPh sb="4" eb="6">
      <t>シンキ</t>
    </rPh>
    <rPh sb="6" eb="8">
      <t>シンセイ</t>
    </rPh>
    <rPh sb="8" eb="10">
      <t>ケイヒ</t>
    </rPh>
    <phoneticPr fontId="9"/>
  </si>
  <si>
    <t>当該治験の新規申請時に必要な経費</t>
    <rPh sb="5" eb="7">
      <t>シンキ</t>
    </rPh>
    <phoneticPr fontId="13"/>
  </si>
  <si>
    <t>1仮申請×220,000円</t>
    <rPh sb="1" eb="2">
      <t>カリ</t>
    </rPh>
    <phoneticPr fontId="13"/>
  </si>
  <si>
    <t>1症例当たりの来院回数×7,700円</t>
    <phoneticPr fontId="9"/>
  </si>
  <si>
    <t>Ｒ-ＳＤＶシステムの利用</t>
    <rPh sb="10" eb="12">
      <t>リヨウ</t>
    </rPh>
    <phoneticPr fontId="9"/>
  </si>
  <si>
    <t>Ｒ-ＳＤＶシステム用PC貸与期間</t>
    <rPh sb="9" eb="10">
      <t>ヨウ</t>
    </rPh>
    <rPh sb="12" eb="14">
      <t>タイヨ</t>
    </rPh>
    <rPh sb="14" eb="16">
      <t>キカン</t>
    </rPh>
    <phoneticPr fontId="9"/>
  </si>
  <si>
    <t>か月</t>
    <rPh sb="1" eb="2">
      <t>ゲツ</t>
    </rPh>
    <phoneticPr fontId="13"/>
  </si>
  <si>
    <t>単位　/　説明</t>
    <rPh sb="0" eb="2">
      <t>タンイ</t>
    </rPh>
    <rPh sb="5" eb="7">
      <t>セツメイ</t>
    </rPh>
    <phoneticPr fontId="9"/>
  </si>
  <si>
    <t>経費内訳</t>
    <rPh sb="0" eb="4">
      <t>ケイヒウチワケ</t>
    </rPh>
    <phoneticPr fontId="9"/>
  </si>
  <si>
    <t>項目</t>
    <rPh sb="0" eb="2">
      <t>コウモク</t>
    </rPh>
    <phoneticPr fontId="9"/>
  </si>
  <si>
    <t>施設</t>
    <rPh sb="0" eb="2">
      <t>シセツ</t>
    </rPh>
    <phoneticPr fontId="9"/>
  </si>
  <si>
    <t>本院で審査する施設数（本院を含めた数）
　医療機関名を別紙3に記載すること。</t>
    <rPh sb="0" eb="2">
      <t>ホンイン</t>
    </rPh>
    <rPh sb="3" eb="5">
      <t>シンサ</t>
    </rPh>
    <rPh sb="7" eb="9">
      <t>シセツ</t>
    </rPh>
    <rPh sb="9" eb="10">
      <t>スウ</t>
    </rPh>
    <rPh sb="11" eb="13">
      <t>ホンイン</t>
    </rPh>
    <rPh sb="14" eb="15">
      <t>フク</t>
    </rPh>
    <rPh sb="17" eb="18">
      <t>カズ</t>
    </rPh>
    <rPh sb="21" eb="23">
      <t>イリョウ</t>
    </rPh>
    <rPh sb="23" eb="25">
      <t>キカン</t>
    </rPh>
    <rPh sb="25" eb="26">
      <t>メイ</t>
    </rPh>
    <rPh sb="27" eb="29">
      <t>ベッシ</t>
    </rPh>
    <rPh sb="31" eb="33">
      <t>キサイ</t>
    </rPh>
    <phoneticPr fontId="9"/>
  </si>
  <si>
    <t>①</t>
    <phoneticPr fontId="9"/>
  </si>
  <si>
    <t>②</t>
    <phoneticPr fontId="9"/>
  </si>
  <si>
    <t>⑥,⑧</t>
    <phoneticPr fontId="9"/>
  </si>
  <si>
    <t>⑦</t>
    <phoneticPr fontId="9"/>
  </si>
  <si>
    <t>⑩</t>
    <phoneticPr fontId="9"/>
  </si>
  <si>
    <t>⑪</t>
    <phoneticPr fontId="9"/>
  </si>
  <si>
    <t>⑫</t>
    <phoneticPr fontId="9"/>
  </si>
  <si>
    <t>仮申請回数を記入して下さい。</t>
    <rPh sb="0" eb="1">
      <t>カリ</t>
    </rPh>
    <rPh sb="1" eb="3">
      <t>シンセイ</t>
    </rPh>
    <rPh sb="3" eb="5">
      <t>カイスウ</t>
    </rPh>
    <rPh sb="6" eb="8">
      <t>キニュウ</t>
    </rPh>
    <rPh sb="10" eb="11">
      <t>クダ</t>
    </rPh>
    <phoneticPr fontId="9"/>
  </si>
  <si>
    <t xml:space="preserve"> ※CPCを利用の場合は料金表に基づき算定した費用を別途加えること</t>
    <rPh sb="6" eb="8">
      <t>リヨウ</t>
    </rPh>
    <rPh sb="9" eb="11">
      <t>バアイ</t>
    </rPh>
    <rPh sb="12" eb="15">
      <t>リョウキンヒョウ</t>
    </rPh>
    <rPh sb="16" eb="17">
      <t>モト</t>
    </rPh>
    <rPh sb="19" eb="21">
      <t>サンテイ</t>
    </rPh>
    <rPh sb="23" eb="25">
      <t>ヒヨウ</t>
    </rPh>
    <rPh sb="26" eb="28">
      <t>ベット</t>
    </rPh>
    <rPh sb="28" eb="29">
      <t>クワ</t>
    </rPh>
    <phoneticPr fontId="3"/>
  </si>
  <si>
    <t>⑪RSDV経費</t>
    <rPh sb="5" eb="7">
      <t>ケイヒ</t>
    </rPh>
    <phoneticPr fontId="9"/>
  </si>
  <si>
    <t>当該治験を実施するためのRSDVに必要な経費</t>
    <phoneticPr fontId="13"/>
  </si>
  <si>
    <t>１契約×100,000円　（医療情報部）</t>
    <phoneticPr fontId="13"/>
  </si>
  <si>
    <t>１症例あたり、PC貸与期間×1,000円（医療情報部）　　　</t>
    <rPh sb="9" eb="11">
      <t>タイヨ</t>
    </rPh>
    <rPh sb="11" eb="13">
      <t>キカン</t>
    </rPh>
    <rPh sb="21" eb="26">
      <t>イリョウジョウホウブ</t>
    </rPh>
    <phoneticPr fontId="13"/>
  </si>
  <si>
    <t>１症例あたり、PC貸与期間×1,000円（未来医療開発部）　　　</t>
    <rPh sb="9" eb="11">
      <t>タイヨ</t>
    </rPh>
    <rPh sb="11" eb="13">
      <t>キカン</t>
    </rPh>
    <rPh sb="21" eb="28">
      <t>ミライイリョウカイハツブ</t>
    </rPh>
    <phoneticPr fontId="13"/>
  </si>
  <si>
    <t>１症例当たりのポイント数</t>
    <rPh sb="1" eb="3">
      <t>ショウレイ</t>
    </rPh>
    <rPh sb="3" eb="4">
      <t>ア</t>
    </rPh>
    <rPh sb="11" eb="12">
      <t>スウ</t>
    </rPh>
    <phoneticPr fontId="9"/>
  </si>
  <si>
    <t>１契約当たりのポイント数（症例発表等）</t>
    <rPh sb="1" eb="3">
      <t>ケイヤク</t>
    </rPh>
    <rPh sb="3" eb="4">
      <t>ア</t>
    </rPh>
    <rPh sb="11" eb="12">
      <t>スウ</t>
    </rPh>
    <rPh sb="13" eb="15">
      <t>ショウレイ</t>
    </rPh>
    <rPh sb="15" eb="17">
      <t>ハッピョウ</t>
    </rPh>
    <rPh sb="17" eb="18">
      <t>トウ</t>
    </rPh>
    <phoneticPr fontId="9"/>
  </si>
  <si>
    <t>１症例当たりのポイント数（脱落症例）</t>
    <rPh sb="1" eb="3">
      <t>ショウレイ</t>
    </rPh>
    <rPh sb="3" eb="4">
      <t>ア</t>
    </rPh>
    <rPh sb="11" eb="12">
      <t>スウ</t>
    </rPh>
    <rPh sb="13" eb="15">
      <t>ダツラク</t>
    </rPh>
    <rPh sb="15" eb="17">
      <t>ショウレイ</t>
    </rPh>
    <phoneticPr fontId="9"/>
  </si>
  <si>
    <t>１症例当たりのＣＴ・ＭＲＩ撮影回数</t>
    <rPh sb="1" eb="3">
      <t>ショウレイ</t>
    </rPh>
    <rPh sb="3" eb="4">
      <t>ア</t>
    </rPh>
    <rPh sb="13" eb="15">
      <t>サツエイ</t>
    </rPh>
    <rPh sb="15" eb="17">
      <t>カイスウ</t>
    </rPh>
    <phoneticPr fontId="9"/>
  </si>
  <si>
    <t>１症例当たりのＣＴ・ＭＲＩ撮影回数×4,600円</t>
    <rPh sb="15" eb="17">
      <t>カイスウ</t>
    </rPh>
    <rPh sb="23" eb="24">
      <t>エン</t>
    </rPh>
    <phoneticPr fontId="9"/>
  </si>
  <si>
    <t>治験経費積算内訳（ポイント数（a））</t>
    <phoneticPr fontId="9"/>
  </si>
  <si>
    <t>脱落症例経費積算内訳（ポイント数(c)）</t>
    <rPh sb="0" eb="2">
      <t>ダツラク</t>
    </rPh>
    <rPh sb="2" eb="4">
      <t>ショウレイ</t>
    </rPh>
    <rPh sb="4" eb="6">
      <t>ケイヒ</t>
    </rPh>
    <rPh sb="6" eb="8">
      <t>セキサン</t>
    </rPh>
    <rPh sb="8" eb="10">
      <t>ウチワケ</t>
    </rPh>
    <rPh sb="15" eb="16">
      <t>スウ</t>
    </rPh>
    <phoneticPr fontId="9"/>
  </si>
  <si>
    <t xml:space="preserve"> 治験審査委員会審査受託施設一覧</t>
    <rPh sb="1" eb="3">
      <t>チケン</t>
    </rPh>
    <rPh sb="3" eb="5">
      <t>シンサ</t>
    </rPh>
    <rPh sb="5" eb="8">
      <t>イインカイ</t>
    </rPh>
    <rPh sb="8" eb="10">
      <t>シンサ</t>
    </rPh>
    <rPh sb="10" eb="12">
      <t>ジュタク</t>
    </rPh>
    <rPh sb="12" eb="14">
      <t>シセツ</t>
    </rPh>
    <rPh sb="14" eb="16">
      <t>イチラン</t>
    </rPh>
    <phoneticPr fontId="9"/>
  </si>
  <si>
    <t>実施医療機関の長の職名・氏名</t>
    <rPh sb="0" eb="2">
      <t>ジッシ</t>
    </rPh>
    <rPh sb="2" eb="4">
      <t>イリョウ</t>
    </rPh>
    <rPh sb="4" eb="6">
      <t>キカン</t>
    </rPh>
    <rPh sb="7" eb="8">
      <t>チョウ</t>
    </rPh>
    <rPh sb="9" eb="11">
      <t>ショクメイ</t>
    </rPh>
    <rPh sb="12" eb="14">
      <t>シメイ</t>
    </rPh>
    <phoneticPr fontId="13"/>
  </si>
  <si>
    <t>※</t>
    <phoneticPr fontId="13"/>
  </si>
  <si>
    <t>他の実施医長機関の審査を本院が受託する場合は、その医療機関名を記載してください。</t>
    <rPh sb="0" eb="1">
      <t>ホカ</t>
    </rPh>
    <rPh sb="2" eb="4">
      <t>ジッシ</t>
    </rPh>
    <rPh sb="4" eb="6">
      <t>イチョウ</t>
    </rPh>
    <rPh sb="6" eb="8">
      <t>キカン</t>
    </rPh>
    <rPh sb="9" eb="11">
      <t>シンサ</t>
    </rPh>
    <rPh sb="12" eb="14">
      <t>ホンイン</t>
    </rPh>
    <rPh sb="15" eb="17">
      <t>ジュタク</t>
    </rPh>
    <rPh sb="19" eb="21">
      <t>バアイ</t>
    </rPh>
    <rPh sb="25" eb="27">
      <t>イリョウ</t>
    </rPh>
    <rPh sb="27" eb="29">
      <t>キカン</t>
    </rPh>
    <rPh sb="29" eb="30">
      <t>メイ</t>
    </rPh>
    <rPh sb="31" eb="33">
      <t>キサイ</t>
    </rPh>
    <phoneticPr fontId="13"/>
  </si>
  <si>
    <t>ポイント（別紙2ポイント表の(a)）</t>
    <rPh sb="5" eb="7">
      <t>ベッシ</t>
    </rPh>
    <rPh sb="12" eb="13">
      <t>ヒョウ</t>
    </rPh>
    <phoneticPr fontId="9"/>
  </si>
  <si>
    <t>ポイント（別紙2ポイント表の(b)）</t>
    <rPh sb="5" eb="7">
      <t>ベッシ</t>
    </rPh>
    <rPh sb="12" eb="13">
      <t>ヒョウ</t>
    </rPh>
    <phoneticPr fontId="9"/>
  </si>
  <si>
    <t>ポイント（別紙3ポイント表の(c)）</t>
    <rPh sb="5" eb="7">
      <t>ベッシ</t>
    </rPh>
    <rPh sb="12" eb="13">
      <t>ヒョウ</t>
    </rPh>
    <phoneticPr fontId="9"/>
  </si>
  <si>
    <t>1症例あたり、ポイント数(a)×8,300円</t>
    <rPh sb="1" eb="3">
      <t>ショウレイ</t>
    </rPh>
    <rPh sb="11" eb="12">
      <t>スウ</t>
    </rPh>
    <rPh sb="21" eb="22">
      <t>エン</t>
    </rPh>
    <phoneticPr fontId="9"/>
  </si>
  <si>
    <t>ポイント数(b)×7,200円</t>
    <rPh sb="4" eb="5">
      <t>スウ</t>
    </rPh>
    <rPh sb="14" eb="15">
      <t>エン</t>
    </rPh>
    <phoneticPr fontId="9"/>
  </si>
  <si>
    <t>⑫被験者負担の軽減</t>
    <rPh sb="1" eb="4">
      <t>ヒケンシャ</t>
    </rPh>
    <rPh sb="4" eb="6">
      <t>フタン</t>
    </rPh>
    <rPh sb="7" eb="9">
      <t>ケイゲン</t>
    </rPh>
    <phoneticPr fontId="9"/>
  </si>
  <si>
    <t>⑬管理費
(小数点以下切上げ）</t>
    <rPh sb="6" eb="9">
      <t>ショウスウテン</t>
    </rPh>
    <rPh sb="9" eb="11">
      <t>イカ</t>
    </rPh>
    <rPh sb="11" eb="12">
      <t>キ</t>
    </rPh>
    <rPh sb="12" eb="13">
      <t>ア</t>
    </rPh>
    <phoneticPr fontId="9"/>
  </si>
  <si>
    <t>（①＋②＋③＋④＋⑤＋⑥＋⑦＋⑧＋⑨＋⑩＋⑪）×１０％</t>
    <phoneticPr fontId="9"/>
  </si>
  <si>
    <t>　①～⑬</t>
    <phoneticPr fontId="9"/>
  </si>
  <si>
    <t>脱落症例（同意を取得したが治験製品移植に至らなかった症例）については、１症例ごとに以下の金額を請求する。
経費算定方法：ポイント数(c)×6,200円（内訳：治験実施経費ポイント数(c)×3,100円、臨床試験研究経費ポイント数(c)×3,100円）に管理費（10％）及び間接経費（30％）を上記算定のとおり加算した金額。
なお、被験者負担軽減費が発生した場合は、その経費も上記算定のとおり加算する。また、治験製品管理料は請求しない。</t>
    <rPh sb="15" eb="17">
      <t>セイヒン</t>
    </rPh>
    <rPh sb="17" eb="19">
      <t>イショク</t>
    </rPh>
    <rPh sb="41" eb="43">
      <t>イカ</t>
    </rPh>
    <rPh sb="44" eb="46">
      <t>キンガク</t>
    </rPh>
    <rPh sb="74" eb="75">
      <t>エン</t>
    </rPh>
    <rPh sb="99" eb="100">
      <t>エン</t>
    </rPh>
    <rPh sb="123" eb="124">
      <t>エン</t>
    </rPh>
    <rPh sb="203" eb="205">
      <t>チケン</t>
    </rPh>
    <rPh sb="205" eb="207">
      <t>セイヒン</t>
    </rPh>
    <phoneticPr fontId="9"/>
  </si>
  <si>
    <t>１症例当たりの脱落症例ポイント（c）</t>
    <rPh sb="7" eb="9">
      <t>ダツラク</t>
    </rPh>
    <rPh sb="9" eb="11">
      <t>ショウレイ</t>
    </rPh>
    <phoneticPr fontId="9"/>
  </si>
  <si>
    <t>１症例当たりのポイント(a)</t>
    <phoneticPr fontId="9"/>
  </si>
  <si>
    <t>１契約当たりの症例発表等ポイント（b）</t>
    <rPh sb="7" eb="11">
      <t>ショウレイハッピョウ</t>
    </rPh>
    <rPh sb="11" eb="12">
      <t>トウ</t>
    </rPh>
    <phoneticPr fontId="9"/>
  </si>
  <si>
    <t>整理番号</t>
    <rPh sb="0" eb="4">
      <t>セイリバンゴウ</t>
    </rPh>
    <phoneticPr fontId="13"/>
  </si>
  <si>
    <t>区分</t>
    <rPh sb="0" eb="2">
      <t>クブン</t>
    </rPh>
    <phoneticPr fontId="13"/>
  </si>
  <si>
    <t>■治験　　□製造販売後臨床試験</t>
    <phoneticPr fontId="13"/>
  </si>
  <si>
    <t>□医薬品　□医療機器　■再生医療等製品</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</si>
</sst>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17">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b/>
      <sz val="10.5"/>
      <name val="ＭＳ ゴシック"/>
      <family val="3"/>
      <charset val="128"/>
    </font>
    <font>
      <sz val="10.5"/>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sz val="6"/>
      <name val="ＭＳ Ｐゴシック"/>
      <family val="3"/>
      <charset val="128"/>
    </font>
    <font>
      <sz val="9"/>
      <name val="ＭＳ ゴシック"/>
      <family val="3"/>
      <charset val="128"/>
    </font>
    <font>
      <sz val="8"/>
      <name val="ＭＳ ゴシック"/>
      <family val="3"/>
      <charset val="128"/>
    </font>
    <font>
      <sz val="12"/>
      <name val="Osaka"/>
      <family val="3"/>
      <charset val="128"/>
    </font>
    <font>
      <sz val="6"/>
      <name val="Osaka"/>
      <family val="3"/>
      <charset val="128"/>
    </font>
    <font>
      <sz val="11"/>
      <name val="ＭＳ Ｐゴシック"/>
      <family val="2"/>
      <charset val="128"/>
      <scheme val="minor"/>
    </font>
    <font>
      <sz val="16"/>
      <name val="ＭＳ ゴシック"/>
      <family val="3"/>
      <charset val="128"/>
    </font>
    <font>
      <sz val="12"/>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FF99"/>
        <bgColor indexed="64"/>
      </patternFill>
    </fill>
  </fills>
  <borders count="5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6">
    <xf numFmtId="0" fontId="0" fillId="0" borderId="0">
      <alignment vertical="center"/>
    </xf>
    <xf numFmtId="0" fontId="1" fillId="0" borderId="0"/>
    <xf numFmtId="0" fontId="1" fillId="0" borderId="0"/>
    <xf numFmtId="38" fontId="12"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341">
    <xf numFmtId="0" fontId="0" fillId="0" borderId="0" xfId="0">
      <alignment vertical="center"/>
    </xf>
    <xf numFmtId="0" fontId="2" fillId="0" borderId="0" xfId="1" applyFont="1"/>
    <xf numFmtId="0" fontId="4" fillId="0" borderId="0" xfId="1" applyFont="1" applyAlignment="1">
      <alignment vertical="top" wrapText="1"/>
    </xf>
    <xf numFmtId="0" fontId="2" fillId="0" borderId="0" xfId="1" applyFont="1" applyAlignment="1">
      <alignment vertical="center"/>
    </xf>
    <xf numFmtId="0" fontId="5" fillId="0" borderId="0" xfId="1" applyFont="1" applyAlignment="1">
      <alignment vertical="top" wrapText="1"/>
    </xf>
    <xf numFmtId="0" fontId="6" fillId="0" borderId="0" xfId="1" applyFont="1" applyAlignment="1">
      <alignment vertical="top" wrapText="1"/>
    </xf>
    <xf numFmtId="0" fontId="2" fillId="0" borderId="0" xfId="1" applyFont="1" applyAlignment="1">
      <alignment wrapText="1"/>
    </xf>
    <xf numFmtId="0" fontId="7" fillId="0" borderId="0" xfId="1" applyFont="1" applyAlignment="1">
      <alignment horizontal="center" vertical="top" wrapText="1"/>
    </xf>
    <xf numFmtId="0" fontId="6" fillId="0" borderId="0" xfId="1" applyFont="1" applyAlignment="1">
      <alignment wrapText="1"/>
    </xf>
    <xf numFmtId="0" fontId="5" fillId="0" borderId="13" xfId="1" applyFont="1" applyBorder="1" applyAlignment="1">
      <alignment horizontal="left" vertical="center" shrinkToFit="1"/>
    </xf>
    <xf numFmtId="0" fontId="5" fillId="0" borderId="17" xfId="1" applyFont="1" applyBorder="1" applyAlignment="1">
      <alignment horizontal="center" vertical="center" wrapText="1"/>
    </xf>
    <xf numFmtId="0" fontId="5" fillId="2" borderId="17" xfId="1" applyFont="1" applyFill="1" applyBorder="1" applyAlignment="1">
      <alignment horizontal="center" vertical="center" wrapText="1"/>
    </xf>
    <xf numFmtId="0" fontId="5" fillId="0" borderId="18" xfId="1" applyFont="1" applyBorder="1" applyAlignment="1">
      <alignment horizontal="center" vertical="center" wrapText="1"/>
    </xf>
    <xf numFmtId="0" fontId="5" fillId="2" borderId="23"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0" fillId="0" borderId="17" xfId="1" applyFont="1" applyBorder="1" applyAlignment="1">
      <alignment vertical="center" wrapText="1"/>
    </xf>
    <xf numFmtId="0" fontId="5" fillId="0" borderId="17" xfId="1" applyFont="1" applyBorder="1" applyAlignment="1">
      <alignment vertical="center" wrapText="1"/>
    </xf>
    <xf numFmtId="0" fontId="5" fillId="3" borderId="17" xfId="1" applyFont="1" applyFill="1" applyBorder="1" applyAlignment="1">
      <alignment horizontal="center" vertical="center" wrapText="1"/>
    </xf>
    <xf numFmtId="0" fontId="5" fillId="3" borderId="23" xfId="1" applyFont="1" applyFill="1" applyBorder="1" applyAlignment="1">
      <alignment horizontal="center" vertical="center" wrapText="1"/>
    </xf>
    <xf numFmtId="0" fontId="2" fillId="0" borderId="3" xfId="1" applyFont="1" applyBorder="1" applyAlignment="1">
      <alignment vertical="center" wrapText="1"/>
    </xf>
    <xf numFmtId="0" fontId="5" fillId="2" borderId="35" xfId="1" applyFont="1" applyFill="1" applyBorder="1" applyAlignment="1">
      <alignment horizontal="center" vertical="center" wrapTex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0" xfId="1" applyFont="1" applyAlignment="1">
      <alignment vertical="center"/>
    </xf>
    <xf numFmtId="0" fontId="5" fillId="2" borderId="23" xfId="1" applyFont="1" applyFill="1" applyBorder="1" applyAlignment="1">
      <alignment vertical="center"/>
    </xf>
    <xf numFmtId="0" fontId="5" fillId="0" borderId="13" xfId="1" applyFont="1" applyBorder="1" applyAlignment="1">
      <alignment horizontal="center" vertical="center" shrinkToFit="1"/>
    </xf>
    <xf numFmtId="0" fontId="5" fillId="5" borderId="17" xfId="1" applyFont="1" applyFill="1" applyBorder="1" applyAlignment="1">
      <alignment horizontal="center" vertical="center" wrapText="1"/>
    </xf>
    <xf numFmtId="0" fontId="5" fillId="5" borderId="23" xfId="1" applyFont="1" applyFill="1" applyBorder="1" applyAlignment="1">
      <alignment vertical="center"/>
    </xf>
    <xf numFmtId="0" fontId="5" fillId="0" borderId="13" xfId="0" applyFont="1" applyBorder="1" applyAlignment="1">
      <alignment horizontal="left" vertical="center" shrinkToFit="1"/>
    </xf>
    <xf numFmtId="0" fontId="5" fillId="0" borderId="17"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0" borderId="18" xfId="0" applyFont="1" applyBorder="1" applyAlignment="1">
      <alignment horizontal="center" vertical="center" wrapText="1"/>
    </xf>
    <xf numFmtId="0" fontId="2" fillId="0" borderId="0" xfId="0" applyFont="1">
      <alignment vertical="center"/>
    </xf>
    <xf numFmtId="0" fontId="5" fillId="2" borderId="17" xfId="1" applyFont="1" applyFill="1" applyBorder="1" applyAlignment="1">
      <alignment horizontal="center" vertical="center"/>
    </xf>
    <xf numFmtId="0" fontId="5" fillId="0" borderId="17" xfId="0" applyFont="1" applyBorder="1" applyAlignment="1">
      <alignment horizontal="left" vertical="center" wrapText="1"/>
    </xf>
    <xf numFmtId="0" fontId="5" fillId="0" borderId="14" xfId="0" applyFont="1" applyBorder="1" applyAlignment="1">
      <alignment horizontal="center" vertical="center" wrapText="1"/>
    </xf>
    <xf numFmtId="0" fontId="5" fillId="4" borderId="17" xfId="1"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34" xfId="1" applyFont="1" applyBorder="1" applyAlignment="1">
      <alignment horizontal="left" vertical="center" wrapText="1"/>
    </xf>
    <xf numFmtId="0" fontId="5" fillId="0" borderId="13" xfId="1" applyFont="1" applyBorder="1" applyAlignment="1">
      <alignment horizontal="left" vertical="center" wrapText="1"/>
    </xf>
    <xf numFmtId="0" fontId="2" fillId="0" borderId="0" xfId="0" applyFont="1" applyAlignment="1"/>
    <xf numFmtId="0" fontId="5" fillId="0" borderId="3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33" xfId="0" applyFont="1" applyBorder="1" applyAlignment="1">
      <alignment horizontal="left" vertical="center" wrapText="1"/>
    </xf>
    <xf numFmtId="0" fontId="15" fillId="0" borderId="23" xfId="5" applyFont="1" applyBorder="1" applyAlignment="1">
      <alignment horizontal="center" vertical="center"/>
    </xf>
    <xf numFmtId="0" fontId="16" fillId="0" borderId="0" xfId="0" applyFont="1" applyAlignment="1">
      <alignment horizontal="center"/>
    </xf>
    <xf numFmtId="0" fontId="16" fillId="0" borderId="0" xfId="0" applyFont="1" applyAlignment="1"/>
    <xf numFmtId="0" fontId="2" fillId="0" borderId="0" xfId="0" applyFont="1" applyAlignment="1">
      <alignment horizontal="center"/>
    </xf>
    <xf numFmtId="0" fontId="8" fillId="0" borderId="0" xfId="1" applyFont="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5" fillId="0" borderId="21"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3" xfId="1" applyFont="1" applyBorder="1" applyAlignment="1">
      <alignment horizontal="left" vertical="center" wrapText="1"/>
    </xf>
    <xf numFmtId="0" fontId="5" fillId="0" borderId="0" xfId="1" applyFont="1" applyAlignment="1">
      <alignment horizontal="lef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11" fillId="0" borderId="17" xfId="1" applyFont="1" applyBorder="1" applyAlignment="1">
      <alignment horizontal="left" vertical="center" wrapText="1"/>
    </xf>
    <xf numFmtId="0" fontId="11" fillId="0" borderId="14" xfId="1" applyFont="1" applyBorder="1" applyAlignment="1">
      <alignment horizontal="left" vertical="center" wrapText="1"/>
    </xf>
    <xf numFmtId="0" fontId="5" fillId="0" borderId="25" xfId="1"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5" fillId="0" borderId="19"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6" xfId="1" applyFont="1" applyBorder="1" applyAlignment="1">
      <alignment horizontal="center" vertical="center" wrapText="1"/>
    </xf>
    <xf numFmtId="0" fontId="8" fillId="0" borderId="0" xfId="1" applyFont="1" applyAlignment="1">
      <alignment horizontal="center" vertical="top" wrapText="1"/>
    </xf>
    <xf numFmtId="0" fontId="5" fillId="0" borderId="1" xfId="1" applyFont="1" applyBorder="1" applyAlignment="1">
      <alignment horizontal="right" vertical="top"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5" xfId="1" applyFont="1" applyBorder="1" applyAlignment="1">
      <alignment horizontal="center" vertical="center" textRotation="255" wrapText="1"/>
    </xf>
    <xf numFmtId="0" fontId="5" fillId="0" borderId="10"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7" xfId="1" applyFont="1" applyBorder="1" applyAlignment="1">
      <alignment horizontal="center" vertical="center" textRotation="255" wrapText="1"/>
    </xf>
    <xf numFmtId="0" fontId="5" fillId="0" borderId="12" xfId="1" applyFont="1" applyBorder="1" applyAlignment="1">
      <alignment horizontal="center" vertical="center" textRotation="255" wrapText="1"/>
    </xf>
    <xf numFmtId="0" fontId="5" fillId="0" borderId="18" xfId="1" applyFont="1" applyBorder="1" applyAlignment="1">
      <alignment horizontal="center" vertical="center" textRotation="255" wrapText="1"/>
    </xf>
    <xf numFmtId="0" fontId="11" fillId="0" borderId="0" xfId="1" applyFont="1" applyAlignment="1">
      <alignment horizontal="left" vertical="center" wrapText="1"/>
    </xf>
    <xf numFmtId="0" fontId="15" fillId="0" borderId="23" xfId="5" applyFont="1" applyBorder="1" applyAlignment="1">
      <alignment horizontal="center" vertical="center"/>
    </xf>
    <xf numFmtId="0" fontId="8" fillId="0" borderId="0" xfId="5" applyFont="1" applyAlignment="1">
      <alignment horizontal="center" vertical="center"/>
    </xf>
    <xf numFmtId="0" fontId="16" fillId="0" borderId="23" xfId="5" applyFont="1" applyBorder="1" applyAlignment="1">
      <alignment horizontal="center" vertical="center"/>
    </xf>
    <xf numFmtId="0" fontId="15" fillId="0" borderId="46" xfId="5" applyFont="1" applyBorder="1" applyAlignment="1">
      <alignment horizontal="center" vertical="center"/>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0" fillId="0" borderId="23" xfId="2" applyFont="1" applyBorder="1" applyAlignment="1" applyProtection="1">
      <alignment horizontal="left" vertical="center"/>
      <protection locked="0"/>
    </xf>
    <xf numFmtId="0" fontId="10" fillId="0" borderId="23" xfId="2" applyFont="1" applyBorder="1" applyAlignment="1" applyProtection="1">
      <alignment horizontal="center" vertical="center"/>
      <protection locked="0"/>
    </xf>
    <xf numFmtId="0" fontId="6" fillId="4" borderId="23" xfId="2" applyFont="1" applyFill="1" applyBorder="1" applyAlignment="1" applyProtection="1">
      <alignment horizontal="center" vertical="center" wrapText="1"/>
      <protection locked="0"/>
    </xf>
    <xf numFmtId="177" fontId="6" fillId="0" borderId="47" xfId="3" applyNumberFormat="1" applyFont="1" applyFill="1" applyBorder="1" applyAlignment="1" applyProtection="1">
      <alignment horizontal="right" vertical="center" wrapText="1"/>
    </xf>
    <xf numFmtId="177" fontId="6" fillId="0" borderId="48" xfId="3" applyNumberFormat="1" applyFont="1" applyFill="1" applyBorder="1" applyAlignment="1" applyProtection="1">
      <alignment horizontal="right" vertical="center" wrapText="1"/>
    </xf>
    <xf numFmtId="177" fontId="6" fillId="0" borderId="49" xfId="3" applyNumberFormat="1" applyFont="1" applyFill="1" applyBorder="1" applyAlignment="1" applyProtection="1">
      <alignment horizontal="right" vertical="center" wrapText="1"/>
    </xf>
    <xf numFmtId="0" fontId="6" fillId="2" borderId="23" xfId="1" applyFont="1" applyFill="1" applyBorder="1" applyAlignment="1" applyProtection="1">
      <alignment horizontal="center" vertical="center" wrapText="1"/>
      <protection locked="0"/>
    </xf>
    <xf numFmtId="0" fontId="6" fillId="2" borderId="23" xfId="2" applyFont="1" applyFill="1" applyBorder="1" applyAlignment="1" applyProtection="1">
      <alignment horizontal="center" vertical="center" wrapText="1"/>
      <protection locked="0"/>
    </xf>
    <xf numFmtId="176" fontId="6" fillId="2" borderId="28" xfId="4" applyNumberFormat="1" applyFont="1" applyFill="1" applyBorder="1" applyAlignment="1" applyProtection="1">
      <alignment horizontal="right" vertical="center" wrapText="1"/>
      <protection locked="0"/>
    </xf>
    <xf numFmtId="176" fontId="6" fillId="2" borderId="9" xfId="4" applyNumberFormat="1" applyFont="1" applyFill="1" applyBorder="1" applyAlignment="1" applyProtection="1">
      <alignment horizontal="right" vertical="center" wrapText="1"/>
      <protection locked="0"/>
    </xf>
    <xf numFmtId="176" fontId="6" fillId="2" borderId="15" xfId="4" applyNumberFormat="1" applyFont="1" applyFill="1" applyBorder="1" applyAlignment="1" applyProtection="1">
      <alignment horizontal="right" vertical="center" wrapText="1"/>
      <protection locked="0"/>
    </xf>
    <xf numFmtId="176" fontId="5" fillId="2" borderId="9" xfId="4" applyNumberFormat="1" applyFont="1" applyFill="1" applyBorder="1" applyAlignment="1" applyProtection="1">
      <alignment horizontal="right" vertical="center" wrapText="1"/>
      <protection locked="0"/>
    </xf>
    <xf numFmtId="176" fontId="6" fillId="4" borderId="23" xfId="4" applyNumberFormat="1" applyFont="1" applyFill="1" applyBorder="1" applyAlignment="1" applyProtection="1">
      <alignment horizontal="right" vertical="center" wrapText="1"/>
      <protection locked="0"/>
    </xf>
    <xf numFmtId="0" fontId="2" fillId="0" borderId="0" xfId="1" applyFont="1" applyProtection="1"/>
    <xf numFmtId="0" fontId="10" fillId="0" borderId="23" xfId="2" applyFont="1" applyBorder="1" applyAlignment="1" applyProtection="1">
      <alignment horizontal="center" vertical="center"/>
    </xf>
    <xf numFmtId="0" fontId="4" fillId="0" borderId="0" xfId="1" applyFont="1" applyAlignment="1" applyProtection="1">
      <alignment vertical="top" wrapText="1"/>
    </xf>
    <xf numFmtId="0" fontId="2" fillId="0" borderId="0" xfId="1" applyFont="1" applyAlignment="1" applyProtection="1">
      <alignment vertical="center"/>
    </xf>
    <xf numFmtId="0" fontId="5" fillId="0" borderId="0" xfId="1" applyFont="1" applyAlignment="1" applyProtection="1">
      <alignment vertical="top" wrapText="1"/>
    </xf>
    <xf numFmtId="0" fontId="6" fillId="0" borderId="0" xfId="1" applyFont="1" applyAlignment="1" applyProtection="1">
      <alignment vertical="top" wrapText="1"/>
    </xf>
    <xf numFmtId="0" fontId="2" fillId="0" borderId="0" xfId="1" applyFont="1" applyAlignment="1" applyProtection="1">
      <alignment wrapText="1"/>
    </xf>
    <xf numFmtId="0" fontId="7" fillId="0" borderId="0" xfId="1" applyFont="1" applyAlignment="1" applyProtection="1">
      <alignment horizontal="center" vertical="top" wrapText="1"/>
    </xf>
    <xf numFmtId="0" fontId="8" fillId="0" borderId="0" xfId="1" applyFont="1" applyAlignment="1" applyProtection="1">
      <alignment horizontal="center" vertical="center" wrapText="1"/>
    </xf>
    <xf numFmtId="0" fontId="6" fillId="0" borderId="39" xfId="1" applyFont="1" applyBorder="1" applyAlignment="1" applyProtection="1">
      <alignment horizontal="distributed" vertical="center" wrapText="1"/>
    </xf>
    <xf numFmtId="0" fontId="6" fillId="0" borderId="28" xfId="1" applyFont="1" applyBorder="1" applyAlignment="1" applyProtection="1">
      <alignment horizontal="distributed" vertical="center" wrapText="1"/>
    </xf>
    <xf numFmtId="0" fontId="6" fillId="0" borderId="19" xfId="1" applyFont="1" applyBorder="1" applyAlignment="1" applyProtection="1">
      <alignment horizontal="center" vertical="center" wrapText="1"/>
    </xf>
    <xf numFmtId="0" fontId="6" fillId="0" borderId="27" xfId="1" applyFont="1" applyBorder="1" applyAlignment="1" applyProtection="1">
      <alignment horizontal="center" vertical="center" wrapText="1"/>
    </xf>
    <xf numFmtId="0" fontId="6" fillId="0" borderId="20" xfId="1" applyFont="1" applyBorder="1" applyAlignment="1" applyProtection="1">
      <alignment horizontal="center" vertical="center" wrapText="1"/>
    </xf>
    <xf numFmtId="0" fontId="6" fillId="2" borderId="23" xfId="1" applyFont="1" applyFill="1" applyBorder="1" applyAlignment="1" applyProtection="1">
      <alignment horizontal="center" vertical="center" wrapText="1"/>
    </xf>
    <xf numFmtId="0" fontId="6" fillId="0" borderId="19" xfId="1" applyFont="1" applyBorder="1" applyAlignment="1" applyProtection="1">
      <alignment horizontal="center" vertical="center"/>
    </xf>
    <xf numFmtId="0" fontId="6" fillId="0" borderId="27" xfId="1" applyFont="1" applyBorder="1" applyAlignment="1" applyProtection="1">
      <alignment horizontal="center" vertical="center"/>
    </xf>
    <xf numFmtId="0" fontId="2" fillId="0" borderId="23" xfId="1" applyFont="1" applyBorder="1" applyAlignment="1" applyProtection="1">
      <alignment horizontal="center"/>
    </xf>
    <xf numFmtId="0" fontId="6" fillId="0" borderId="11" xfId="1" applyFont="1" applyBorder="1" applyAlignment="1" applyProtection="1">
      <alignment horizontal="distributed" vertical="center" wrapText="1"/>
    </xf>
    <xf numFmtId="0" fontId="6" fillId="0" borderId="9" xfId="1" applyFont="1" applyBorder="1" applyAlignment="1" applyProtection="1">
      <alignment horizontal="distributed" vertical="center" wrapText="1"/>
    </xf>
    <xf numFmtId="20" fontId="6" fillId="0" borderId="19" xfId="2" applyNumberFormat="1" applyFont="1" applyBorder="1" applyAlignment="1" applyProtection="1">
      <alignment horizontal="left" vertical="center" wrapText="1"/>
    </xf>
    <xf numFmtId="20" fontId="6" fillId="0" borderId="27" xfId="2" applyNumberFormat="1" applyFont="1" applyBorder="1" applyAlignment="1" applyProtection="1">
      <alignment horizontal="left" vertical="center" wrapText="1"/>
    </xf>
    <xf numFmtId="20" fontId="6" fillId="0" borderId="20" xfId="2" applyNumberFormat="1" applyFont="1" applyBorder="1" applyAlignment="1" applyProtection="1">
      <alignment horizontal="left" vertical="center" wrapText="1"/>
    </xf>
    <xf numFmtId="0" fontId="6" fillId="0" borderId="39" xfId="1" applyFont="1" applyBorder="1" applyAlignment="1" applyProtection="1">
      <alignment vertical="center"/>
    </xf>
    <xf numFmtId="0" fontId="6" fillId="0" borderId="40" xfId="1" applyFont="1" applyBorder="1" applyAlignment="1" applyProtection="1">
      <alignment vertical="center"/>
    </xf>
    <xf numFmtId="0" fontId="14" fillId="0" borderId="27" xfId="0" applyFont="1" applyBorder="1" applyProtection="1">
      <alignment vertical="center"/>
    </xf>
    <xf numFmtId="0" fontId="2" fillId="0" borderId="23" xfId="1" applyFont="1" applyBorder="1" applyAlignment="1" applyProtection="1">
      <alignment horizontal="right"/>
    </xf>
    <xf numFmtId="0" fontId="6" fillId="0" borderId="19" xfId="2" applyFont="1" applyBorder="1" applyAlignment="1" applyProtection="1">
      <alignment vertical="center" wrapText="1"/>
    </xf>
    <xf numFmtId="0" fontId="10" fillId="0" borderId="27" xfId="2" applyFont="1" applyBorder="1" applyAlignment="1" applyProtection="1">
      <alignment horizontal="center" vertical="center" wrapText="1"/>
    </xf>
    <xf numFmtId="0" fontId="6" fillId="0" borderId="23" xfId="2" applyFont="1" applyBorder="1" applyAlignment="1" applyProtection="1">
      <alignment horizontal="right" vertical="center" wrapText="1"/>
    </xf>
    <xf numFmtId="0" fontId="6" fillId="0" borderId="19" xfId="1" applyFont="1" applyBorder="1" applyAlignment="1" applyProtection="1">
      <alignment vertical="center" wrapText="1"/>
    </xf>
    <xf numFmtId="0" fontId="6" fillId="0" borderId="27"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11" xfId="1" applyFont="1" applyBorder="1" applyAlignment="1" applyProtection="1">
      <alignment horizontal="left" vertical="center"/>
    </xf>
    <xf numFmtId="0" fontId="6" fillId="0" borderId="0" xfId="1" applyFont="1" applyAlignment="1" applyProtection="1">
      <alignment horizontal="left" vertical="center"/>
    </xf>
    <xf numFmtId="0" fontId="6" fillId="0" borderId="19" xfId="1" applyFont="1" applyBorder="1" applyAlignment="1" applyProtection="1">
      <alignment horizontal="left" vertical="center"/>
    </xf>
    <xf numFmtId="0" fontId="6" fillId="0" borderId="27" xfId="1" applyFont="1" applyBorder="1" applyAlignment="1" applyProtection="1">
      <alignment horizontal="left" vertical="center"/>
    </xf>
    <xf numFmtId="0" fontId="2" fillId="0" borderId="27" xfId="1" applyFont="1" applyBorder="1" applyProtection="1"/>
    <xf numFmtId="0" fontId="6" fillId="0" borderId="11" xfId="1" applyFont="1" applyBorder="1" applyAlignment="1" applyProtection="1">
      <alignment vertical="center"/>
    </xf>
    <xf numFmtId="0" fontId="6" fillId="0" borderId="27" xfId="1" applyFont="1" applyBorder="1" applyAlignment="1" applyProtection="1">
      <alignment vertical="center"/>
    </xf>
    <xf numFmtId="0" fontId="6" fillId="0" borderId="19" xfId="2" applyFont="1" applyBorder="1" applyAlignment="1" applyProtection="1">
      <alignment vertical="center" wrapText="1"/>
    </xf>
    <xf numFmtId="0" fontId="6" fillId="0" borderId="27" xfId="2" applyFont="1" applyBorder="1" applyAlignment="1" applyProtection="1">
      <alignment vertical="center" wrapText="1"/>
    </xf>
    <xf numFmtId="0" fontId="6" fillId="0" borderId="20" xfId="2" applyFont="1" applyBorder="1" applyAlignment="1" applyProtection="1">
      <alignment vertical="center" wrapText="1"/>
    </xf>
    <xf numFmtId="0" fontId="6" fillId="0" borderId="19" xfId="2" applyFont="1" applyBorder="1" applyAlignment="1" applyProtection="1">
      <alignment horizontal="left" vertical="center"/>
    </xf>
    <xf numFmtId="0" fontId="6" fillId="0" borderId="14" xfId="2" applyFont="1" applyBorder="1" applyAlignment="1" applyProtection="1">
      <alignment horizontal="left" vertical="center"/>
    </xf>
    <xf numFmtId="0" fontId="6" fillId="0" borderId="0" xfId="2" applyFont="1" applyAlignment="1" applyProtection="1">
      <alignment horizontal="left" vertical="center"/>
    </xf>
    <xf numFmtId="0" fontId="6" fillId="0" borderId="0" xfId="1" applyFont="1" applyAlignment="1" applyProtection="1">
      <alignment vertical="center"/>
    </xf>
    <xf numFmtId="0" fontId="2" fillId="0" borderId="16" xfId="1" applyFont="1" applyBorder="1" applyAlignment="1" applyProtection="1">
      <alignment horizontal="right"/>
    </xf>
    <xf numFmtId="0" fontId="6" fillId="0" borderId="19" xfId="2" applyFont="1" applyBorder="1" applyAlignment="1" applyProtection="1">
      <alignment vertical="center"/>
    </xf>
    <xf numFmtId="0" fontId="6" fillId="0" borderId="27" xfId="2" applyFont="1" applyBorder="1" applyAlignment="1" applyProtection="1">
      <alignment vertical="center"/>
    </xf>
    <xf numFmtId="0" fontId="2" fillId="0" borderId="23" xfId="2" applyFont="1" applyBorder="1" applyAlignment="1" applyProtection="1">
      <alignment horizontal="right"/>
    </xf>
    <xf numFmtId="0" fontId="2" fillId="0" borderId="0" xfId="2" applyFont="1" applyProtection="1"/>
    <xf numFmtId="0" fontId="6" fillId="0" borderId="17" xfId="1" applyFont="1" applyBorder="1" applyAlignment="1" applyProtection="1">
      <alignment horizontal="distributed" vertical="center" wrapText="1"/>
    </xf>
    <xf numFmtId="0" fontId="6" fillId="0" borderId="15" xfId="1" applyFont="1" applyBorder="1" applyAlignment="1" applyProtection="1">
      <alignment horizontal="distributed" vertical="center" wrapText="1"/>
    </xf>
    <xf numFmtId="0" fontId="6" fillId="0" borderId="19" xfId="1" applyFont="1" applyBorder="1" applyAlignment="1" applyProtection="1">
      <alignment horizontal="left" vertical="center" wrapText="1"/>
    </xf>
    <xf numFmtId="0" fontId="6" fillId="0" borderId="27" xfId="1" applyFont="1" applyBorder="1" applyAlignment="1" applyProtection="1">
      <alignment horizontal="left" vertical="center" wrapText="1"/>
    </xf>
    <xf numFmtId="0" fontId="6" fillId="0" borderId="20" xfId="1" applyFont="1" applyBorder="1" applyAlignment="1" applyProtection="1">
      <alignment horizontal="left" vertical="center" wrapText="1"/>
    </xf>
    <xf numFmtId="0" fontId="6" fillId="0" borderId="19" xfId="1" applyFont="1" applyBorder="1" applyAlignment="1" applyProtection="1">
      <alignment vertical="center"/>
    </xf>
    <xf numFmtId="0" fontId="11" fillId="0" borderId="40" xfId="1" applyFont="1" applyBorder="1" applyAlignment="1" applyProtection="1">
      <alignment horizontal="left" vertical="top" wrapText="1"/>
    </xf>
    <xf numFmtId="0" fontId="11" fillId="0" borderId="0" xfId="1" applyFont="1" applyAlignment="1" applyProtection="1">
      <alignment horizontal="left" vertical="top" wrapText="1"/>
    </xf>
    <xf numFmtId="0" fontId="6" fillId="0" borderId="41" xfId="1" applyFont="1" applyBorder="1" applyAlignment="1" applyProtection="1">
      <alignment horizontal="left" vertical="center" wrapText="1"/>
    </xf>
    <xf numFmtId="0" fontId="6" fillId="0" borderId="42" xfId="1" applyFont="1" applyBorder="1" applyAlignment="1" applyProtection="1">
      <alignment horizontal="left" vertical="center" wrapText="1"/>
    </xf>
    <xf numFmtId="0" fontId="6" fillId="0" borderId="39" xfId="1" applyFont="1" applyBorder="1" applyAlignment="1" applyProtection="1">
      <alignment horizontal="center" vertical="center"/>
    </xf>
    <xf numFmtId="0" fontId="6" fillId="0" borderId="40" xfId="1" applyFont="1" applyBorder="1" applyAlignment="1" applyProtection="1">
      <alignment horizontal="center" vertical="center"/>
    </xf>
    <xf numFmtId="0" fontId="6" fillId="0" borderId="28" xfId="1" applyFont="1" applyBorder="1" applyAlignment="1" applyProtection="1">
      <alignment horizontal="center" vertical="center"/>
    </xf>
    <xf numFmtId="0" fontId="2" fillId="0" borderId="11" xfId="1" applyFont="1" applyBorder="1" applyProtection="1"/>
    <xf numFmtId="0" fontId="6" fillId="0" borderId="45" xfId="2" applyFont="1" applyBorder="1" applyAlignment="1" applyProtection="1">
      <alignment horizontal="center" vertical="center" wrapText="1"/>
    </xf>
    <xf numFmtId="0" fontId="6" fillId="0" borderId="43" xfId="1" applyFont="1" applyBorder="1" applyAlignment="1" applyProtection="1">
      <alignment horizontal="left" vertical="center" wrapText="1"/>
    </xf>
    <xf numFmtId="0" fontId="6" fillId="0" borderId="44" xfId="1" applyFont="1" applyBorder="1" applyAlignment="1" applyProtection="1">
      <alignment horizontal="left" vertical="center" wrapText="1"/>
    </xf>
    <xf numFmtId="0" fontId="6" fillId="0" borderId="17"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28" xfId="1" applyFont="1" applyBorder="1" applyAlignment="1" applyProtection="1">
      <alignment horizontal="center" vertical="center" wrapText="1"/>
    </xf>
    <xf numFmtId="0" fontId="6" fillId="0" borderId="28" xfId="2" applyFont="1" applyBorder="1" applyAlignment="1" applyProtection="1">
      <alignment horizontal="center" vertical="center" wrapText="1"/>
    </xf>
    <xf numFmtId="0" fontId="6" fillId="0" borderId="45" xfId="1" applyFont="1" applyBorder="1" applyAlignment="1" applyProtection="1">
      <alignment horizontal="center" vertical="center" wrapText="1"/>
    </xf>
    <xf numFmtId="0" fontId="6" fillId="0" borderId="16" xfId="2" applyFont="1" applyBorder="1" applyAlignment="1" applyProtection="1">
      <alignment horizontal="center" vertical="center" wrapText="1"/>
    </xf>
    <xf numFmtId="0" fontId="6" fillId="0" borderId="39" xfId="2" applyFont="1" applyBorder="1" applyAlignment="1" applyProtection="1">
      <alignment horizontal="left" vertical="center" wrapText="1"/>
    </xf>
    <xf numFmtId="0" fontId="6" fillId="0" borderId="28" xfId="2" applyFont="1" applyBorder="1" applyAlignment="1" applyProtection="1">
      <alignment horizontal="left" vertical="center" wrapText="1"/>
    </xf>
    <xf numFmtId="0" fontId="6" fillId="0" borderId="39" xfId="2" applyFont="1" applyBorder="1" applyAlignment="1" applyProtection="1">
      <alignment horizontal="left" vertical="center"/>
    </xf>
    <xf numFmtId="0" fontId="12" fillId="0" borderId="40" xfId="0" applyFont="1" applyBorder="1" applyAlignment="1" applyProtection="1">
      <alignment horizontal="left" vertical="center"/>
    </xf>
    <xf numFmtId="0" fontId="12" fillId="0" borderId="28" xfId="0" applyFont="1" applyBorder="1" applyAlignment="1" applyProtection="1">
      <alignment horizontal="left" vertical="center"/>
    </xf>
    <xf numFmtId="177" fontId="6" fillId="0" borderId="45" xfId="2" applyNumberFormat="1" applyFont="1" applyBorder="1" applyAlignment="1" applyProtection="1">
      <alignment horizontal="right" vertical="center"/>
    </xf>
    <xf numFmtId="0" fontId="6" fillId="0" borderId="17" xfId="2" applyFont="1" applyBorder="1" applyAlignment="1" applyProtection="1">
      <alignment horizontal="left" vertical="center" wrapText="1"/>
    </xf>
    <xf numFmtId="0" fontId="6" fillId="0" borderId="15" xfId="2" applyFont="1" applyBorder="1" applyAlignment="1" applyProtection="1">
      <alignment horizontal="left" vertical="center" wrapText="1"/>
    </xf>
    <xf numFmtId="0" fontId="6" fillId="0" borderId="17" xfId="2" applyFont="1" applyBorder="1" applyAlignment="1" applyProtection="1">
      <alignment horizontal="left" vertical="center"/>
    </xf>
    <xf numFmtId="0" fontId="12" fillId="0" borderId="14" xfId="0" applyFont="1" applyBorder="1" applyAlignment="1" applyProtection="1">
      <alignment horizontal="left" vertical="center"/>
    </xf>
    <xf numFmtId="0" fontId="12" fillId="0" borderId="15" xfId="0" applyFont="1" applyBorder="1" applyAlignment="1" applyProtection="1">
      <alignment horizontal="left" vertical="center"/>
    </xf>
    <xf numFmtId="177" fontId="14" fillId="0" borderId="16" xfId="0" applyNumberFormat="1" applyFont="1" applyBorder="1" applyAlignment="1" applyProtection="1">
      <alignment horizontal="right" vertical="center"/>
    </xf>
    <xf numFmtId="0" fontId="6" fillId="0" borderId="39" xfId="1" applyFont="1" applyBorder="1" applyAlignment="1" applyProtection="1">
      <alignment horizontal="left" vertical="center" wrapText="1"/>
    </xf>
    <xf numFmtId="0" fontId="6" fillId="0" borderId="40" xfId="1" applyFont="1" applyBorder="1" applyAlignment="1" applyProtection="1">
      <alignment horizontal="left" vertical="center"/>
    </xf>
    <xf numFmtId="0" fontId="6" fillId="0" borderId="39" xfId="1" applyFont="1" applyBorder="1" applyAlignment="1" applyProtection="1">
      <alignment horizontal="left" vertical="center"/>
    </xf>
    <xf numFmtId="0" fontId="6" fillId="0" borderId="28" xfId="1" applyFont="1" applyBorder="1" applyAlignment="1" applyProtection="1">
      <alignment horizontal="left" vertical="center"/>
    </xf>
    <xf numFmtId="176" fontId="6" fillId="0" borderId="45" xfId="3" applyNumberFormat="1" applyFont="1" applyFill="1" applyBorder="1" applyAlignment="1" applyProtection="1">
      <alignment horizontal="right" vertical="center" wrapText="1"/>
    </xf>
    <xf numFmtId="177" fontId="6" fillId="0" borderId="45" xfId="3" applyNumberFormat="1" applyFont="1" applyFill="1" applyBorder="1" applyAlignment="1" applyProtection="1">
      <alignment horizontal="right" vertical="center" wrapText="1"/>
    </xf>
    <xf numFmtId="177" fontId="6" fillId="0" borderId="45" xfId="2" applyNumberFormat="1" applyFont="1" applyBorder="1" applyAlignment="1" applyProtection="1">
      <alignment horizontal="right" vertical="center" wrapText="1"/>
    </xf>
    <xf numFmtId="0" fontId="6" fillId="0" borderId="11" xfId="1" applyFont="1" applyBorder="1" applyAlignment="1" applyProtection="1">
      <alignment horizontal="left" vertical="center" wrapText="1"/>
    </xf>
    <xf numFmtId="0" fontId="6" fillId="0" borderId="0" xfId="1" applyFont="1" applyAlignment="1" applyProtection="1">
      <alignment horizontal="left" vertical="center"/>
    </xf>
    <xf numFmtId="0" fontId="6" fillId="0" borderId="11" xfId="1" applyFont="1" applyBorder="1" applyAlignment="1" applyProtection="1">
      <alignment horizontal="left" vertical="center"/>
    </xf>
    <xf numFmtId="0" fontId="6" fillId="0" borderId="9" xfId="1" applyFont="1" applyBorder="1" applyAlignment="1" applyProtection="1">
      <alignment horizontal="left" vertical="center"/>
    </xf>
    <xf numFmtId="176" fontId="6" fillId="0" borderId="10" xfId="3" applyNumberFormat="1" applyFont="1" applyFill="1" applyBorder="1" applyAlignment="1" applyProtection="1">
      <alignment horizontal="right" vertical="center" wrapText="1"/>
    </xf>
    <xf numFmtId="177" fontId="6" fillId="0" borderId="10" xfId="3" applyNumberFormat="1" applyFont="1" applyFill="1" applyBorder="1" applyAlignment="1" applyProtection="1">
      <alignment horizontal="right" vertical="center" wrapText="1"/>
    </xf>
    <xf numFmtId="177" fontId="6" fillId="0" borderId="10" xfId="2" applyNumberFormat="1" applyFont="1" applyBorder="1" applyAlignment="1" applyProtection="1">
      <alignment horizontal="right" vertical="center" wrapText="1"/>
    </xf>
    <xf numFmtId="0" fontId="6" fillId="0" borderId="11" xfId="2" applyFont="1" applyBorder="1" applyAlignment="1" applyProtection="1">
      <alignment horizontal="left" vertical="center"/>
    </xf>
    <xf numFmtId="0" fontId="6" fillId="0" borderId="9" xfId="2" applyFont="1" applyBorder="1" applyAlignment="1" applyProtection="1">
      <alignment horizontal="left" vertical="center"/>
    </xf>
    <xf numFmtId="176" fontId="6" fillId="0" borderId="16" xfId="3" applyNumberFormat="1" applyFont="1" applyFill="1" applyBorder="1" applyAlignment="1" applyProtection="1">
      <alignment horizontal="right" vertical="center" wrapText="1"/>
    </xf>
    <xf numFmtId="177" fontId="6" fillId="0" borderId="16" xfId="3" applyNumberFormat="1" applyFont="1" applyFill="1" applyBorder="1" applyAlignment="1" applyProtection="1">
      <alignment horizontal="right" vertical="center" wrapText="1"/>
    </xf>
    <xf numFmtId="177" fontId="6" fillId="0" borderId="16" xfId="2" applyNumberFormat="1" applyFont="1" applyBorder="1" applyAlignment="1" applyProtection="1">
      <alignment horizontal="right" vertical="center" wrapText="1"/>
    </xf>
    <xf numFmtId="0" fontId="6" fillId="0" borderId="39" xfId="2" applyFont="1" applyBorder="1" applyAlignment="1" applyProtection="1">
      <alignment horizontal="left" vertical="top" wrapText="1"/>
    </xf>
    <xf numFmtId="0" fontId="6" fillId="0" borderId="40" xfId="2" applyFont="1" applyBorder="1" applyAlignment="1" applyProtection="1">
      <alignment horizontal="left" vertical="top" wrapText="1"/>
    </xf>
    <xf numFmtId="0" fontId="6" fillId="0" borderId="28" xfId="2" applyFont="1" applyBorder="1" applyAlignment="1" applyProtection="1">
      <alignment horizontal="left" vertical="top" wrapText="1"/>
    </xf>
    <xf numFmtId="0" fontId="6" fillId="0" borderId="17" xfId="2" applyFont="1" applyBorder="1" applyAlignment="1" applyProtection="1">
      <alignment horizontal="left" vertical="top" wrapText="1"/>
    </xf>
    <xf numFmtId="0" fontId="6" fillId="0" borderId="14" xfId="2" applyFont="1" applyBorder="1" applyAlignment="1" applyProtection="1">
      <alignment horizontal="left" vertical="top" wrapText="1"/>
    </xf>
    <xf numFmtId="0" fontId="6" fillId="0" borderId="15" xfId="2" applyFont="1" applyBorder="1" applyAlignment="1" applyProtection="1">
      <alignment horizontal="left" vertical="top" wrapText="1"/>
    </xf>
    <xf numFmtId="0" fontId="6" fillId="0" borderId="39" xfId="1" applyFont="1" applyBorder="1" applyAlignment="1" applyProtection="1">
      <alignment horizontal="left" vertical="center"/>
    </xf>
    <xf numFmtId="0" fontId="6" fillId="0" borderId="40" xfId="1" applyFont="1" applyBorder="1" applyAlignment="1" applyProtection="1">
      <alignment horizontal="left" vertical="center"/>
    </xf>
    <xf numFmtId="0" fontId="6" fillId="0" borderId="28" xfId="1" applyFont="1" applyBorder="1" applyAlignment="1" applyProtection="1">
      <alignment horizontal="left" vertical="center"/>
    </xf>
    <xf numFmtId="176" fontId="6" fillId="0" borderId="28" xfId="1" applyNumberFormat="1" applyFont="1" applyBorder="1" applyAlignment="1" applyProtection="1">
      <alignment horizontal="right" vertical="center" wrapText="1"/>
    </xf>
    <xf numFmtId="176" fontId="6" fillId="0" borderId="9" xfId="1" applyNumberFormat="1" applyFont="1" applyBorder="1" applyAlignment="1" applyProtection="1">
      <alignment horizontal="right" vertical="center" wrapText="1"/>
    </xf>
    <xf numFmtId="0" fontId="10" fillId="0" borderId="17" xfId="1" applyFont="1" applyBorder="1" applyAlignment="1" applyProtection="1">
      <alignment horizontal="left" vertical="top"/>
    </xf>
    <xf numFmtId="0" fontId="10" fillId="0" borderId="14" xfId="1" applyFont="1" applyBorder="1" applyAlignment="1" applyProtection="1">
      <alignment horizontal="left" vertical="top"/>
    </xf>
    <xf numFmtId="0" fontId="10" fillId="0" borderId="15" xfId="1" applyFont="1" applyBorder="1" applyAlignment="1" applyProtection="1">
      <alignment horizontal="left" vertical="top"/>
    </xf>
    <xf numFmtId="176" fontId="6" fillId="0" borderId="15" xfId="1" applyNumberFormat="1" applyFont="1" applyBorder="1" applyAlignment="1" applyProtection="1">
      <alignment horizontal="right" vertical="center" wrapText="1"/>
    </xf>
    <xf numFmtId="0" fontId="6" fillId="0" borderId="11" xfId="1" applyFont="1" applyBorder="1" applyAlignment="1" applyProtection="1">
      <alignment horizontal="left" vertical="top"/>
    </xf>
    <xf numFmtId="0" fontId="6" fillId="0" borderId="0" xfId="1" applyFont="1" applyAlignment="1" applyProtection="1">
      <alignment horizontal="left" vertical="top"/>
    </xf>
    <xf numFmtId="0" fontId="6" fillId="0" borderId="9" xfId="1" applyFont="1" applyBorder="1" applyAlignment="1" applyProtection="1">
      <alignment horizontal="left" vertical="top"/>
    </xf>
    <xf numFmtId="0" fontId="6" fillId="0" borderId="17" xfId="1" applyFont="1" applyBorder="1" applyAlignment="1" applyProtection="1">
      <alignment horizontal="left"/>
    </xf>
    <xf numFmtId="0" fontId="6" fillId="0" borderId="14" xfId="1" applyFont="1" applyBorder="1" applyAlignment="1" applyProtection="1">
      <alignment horizontal="left"/>
    </xf>
    <xf numFmtId="0" fontId="6" fillId="0" borderId="15" xfId="1" applyFont="1" applyBorder="1" applyAlignment="1" applyProtection="1">
      <alignment horizontal="left"/>
    </xf>
    <xf numFmtId="0" fontId="5" fillId="0" borderId="0" xfId="1" applyFont="1" applyAlignment="1" applyProtection="1">
      <alignment horizontal="left" vertical="top"/>
    </xf>
    <xf numFmtId="176" fontId="6" fillId="0" borderId="45" xfId="2" applyNumberFormat="1" applyFont="1" applyBorder="1" applyAlignment="1" applyProtection="1">
      <alignment horizontal="right" vertical="center" wrapText="1"/>
    </xf>
    <xf numFmtId="0" fontId="6" fillId="0" borderId="11" xfId="2" applyFont="1" applyBorder="1" applyAlignment="1" applyProtection="1">
      <alignment horizontal="left"/>
    </xf>
    <xf numFmtId="0" fontId="6" fillId="0" borderId="0" xfId="2" applyFont="1" applyAlignment="1" applyProtection="1">
      <alignment horizontal="left"/>
    </xf>
    <xf numFmtId="0" fontId="6" fillId="0" borderId="9" xfId="2" applyFont="1" applyBorder="1" applyAlignment="1" applyProtection="1">
      <alignment horizontal="left"/>
    </xf>
    <xf numFmtId="176" fontId="6" fillId="0" borderId="10" xfId="2" applyNumberFormat="1" applyFont="1" applyBorder="1" applyAlignment="1" applyProtection="1">
      <alignment horizontal="right" vertical="center" wrapText="1"/>
    </xf>
    <xf numFmtId="176" fontId="6" fillId="0" borderId="16" xfId="2" applyNumberFormat="1" applyFont="1" applyBorder="1" applyAlignment="1" applyProtection="1">
      <alignment horizontal="right" vertical="center" wrapText="1"/>
    </xf>
    <xf numFmtId="0" fontId="6" fillId="0" borderId="40" xfId="1" applyFont="1" applyBorder="1" applyAlignment="1" applyProtection="1">
      <alignment horizontal="left" vertical="center" wrapText="1"/>
    </xf>
    <xf numFmtId="0" fontId="6" fillId="0" borderId="39" xfId="1" applyFont="1" applyBorder="1" applyAlignment="1" applyProtection="1">
      <alignment horizontal="left"/>
    </xf>
    <xf numFmtId="0" fontId="6" fillId="0" borderId="40" xfId="1" applyFont="1" applyBorder="1" applyAlignment="1" applyProtection="1">
      <alignment horizontal="left"/>
    </xf>
    <xf numFmtId="0" fontId="6" fillId="0" borderId="28" xfId="1" applyFont="1" applyBorder="1" applyAlignment="1" applyProtection="1">
      <alignment horizontal="left"/>
    </xf>
    <xf numFmtId="0" fontId="6" fillId="0" borderId="0" xfId="1" applyFont="1" applyAlignment="1" applyProtection="1">
      <alignment horizontal="left" vertical="center" wrapText="1"/>
    </xf>
    <xf numFmtId="0" fontId="6" fillId="0" borderId="11" xfId="1" applyFont="1" applyBorder="1" applyAlignment="1" applyProtection="1">
      <alignment horizontal="left"/>
    </xf>
    <xf numFmtId="0" fontId="6" fillId="0" borderId="0" xfId="1" applyFont="1" applyAlignment="1" applyProtection="1">
      <alignment horizontal="left"/>
    </xf>
    <xf numFmtId="0" fontId="6" fillId="0" borderId="9" xfId="1" applyFont="1" applyBorder="1" applyAlignment="1" applyProtection="1">
      <alignment horizontal="left"/>
    </xf>
    <xf numFmtId="0" fontId="6" fillId="0" borderId="17" xfId="1" applyFont="1" applyBorder="1" applyAlignment="1" applyProtection="1">
      <alignment horizontal="left" vertical="top"/>
    </xf>
    <xf numFmtId="0" fontId="6" fillId="0" borderId="14" xfId="1" applyFont="1" applyBorder="1" applyAlignment="1" applyProtection="1">
      <alignment horizontal="left" vertical="top"/>
    </xf>
    <xf numFmtId="0" fontId="6" fillId="0" borderId="15" xfId="1" applyFont="1" applyBorder="1" applyAlignment="1" applyProtection="1">
      <alignment horizontal="left" vertical="top"/>
    </xf>
    <xf numFmtId="0" fontId="6" fillId="0" borderId="28" xfId="2" applyFont="1" applyBorder="1" applyAlignment="1" applyProtection="1">
      <alignment horizontal="left" vertical="center"/>
    </xf>
    <xf numFmtId="0" fontId="6" fillId="0" borderId="40" xfId="2" applyFont="1" applyBorder="1" applyAlignment="1" applyProtection="1">
      <alignment horizontal="left" vertical="center"/>
    </xf>
    <xf numFmtId="0" fontId="6" fillId="0" borderId="11" xfId="2" applyFont="1" applyBorder="1" applyAlignment="1" applyProtection="1">
      <alignment horizontal="left" vertical="center"/>
    </xf>
    <xf numFmtId="0" fontId="6" fillId="0" borderId="9" xfId="2" applyFont="1" applyBorder="1" applyAlignment="1" applyProtection="1">
      <alignment horizontal="left" vertical="center"/>
    </xf>
    <xf numFmtId="49" fontId="6" fillId="0" borderId="11" xfId="2" applyNumberFormat="1" applyFont="1" applyBorder="1" applyAlignment="1" applyProtection="1">
      <alignment horizontal="left" vertical="center"/>
    </xf>
    <xf numFmtId="49" fontId="6" fillId="0" borderId="0" xfId="2" applyNumberFormat="1" applyFont="1" applyAlignment="1" applyProtection="1">
      <alignment horizontal="left" vertical="center"/>
    </xf>
    <xf numFmtId="49" fontId="6" fillId="0" borderId="9" xfId="2" applyNumberFormat="1" applyFont="1" applyBorder="1" applyAlignment="1" applyProtection="1">
      <alignment horizontal="left" vertical="center"/>
    </xf>
    <xf numFmtId="0" fontId="6" fillId="0" borderId="15" xfId="2" applyFont="1" applyBorder="1" applyAlignment="1" applyProtection="1">
      <alignment horizontal="left" vertical="center"/>
    </xf>
    <xf numFmtId="0" fontId="6" fillId="0" borderId="17" xfId="2" applyFont="1" applyBorder="1" applyAlignment="1" applyProtection="1">
      <alignment horizontal="left"/>
    </xf>
    <xf numFmtId="0" fontId="6" fillId="0" borderId="14" xfId="2" applyFont="1" applyBorder="1" applyAlignment="1" applyProtection="1">
      <alignment horizontal="left"/>
    </xf>
    <xf numFmtId="0" fontId="6" fillId="0" borderId="15" xfId="2" applyFont="1" applyBorder="1" applyAlignment="1" applyProtection="1">
      <alignment horizontal="left"/>
    </xf>
    <xf numFmtId="177" fontId="6" fillId="0" borderId="28" xfId="2" applyNumberFormat="1" applyFont="1" applyBorder="1" applyAlignment="1" applyProtection="1">
      <alignment horizontal="right" vertical="center" wrapText="1"/>
    </xf>
    <xf numFmtId="177" fontId="6" fillId="0" borderId="23" xfId="2" applyNumberFormat="1" applyFont="1" applyBorder="1" applyAlignment="1" applyProtection="1">
      <alignment horizontal="right" vertical="center" wrapText="1"/>
    </xf>
    <xf numFmtId="0" fontId="6" fillId="0" borderId="0" xfId="2" applyFont="1" applyAlignment="1" applyProtection="1">
      <alignment horizontal="left" vertical="center"/>
    </xf>
    <xf numFmtId="177" fontId="6" fillId="0" borderId="9" xfId="2" applyNumberFormat="1" applyFont="1" applyBorder="1" applyAlignment="1" applyProtection="1">
      <alignment horizontal="right" vertical="center" wrapText="1"/>
    </xf>
    <xf numFmtId="0" fontId="6" fillId="0" borderId="14" xfId="2" applyFont="1" applyBorder="1" applyAlignment="1" applyProtection="1">
      <alignment horizontal="left" vertical="center"/>
    </xf>
    <xf numFmtId="177" fontId="6" fillId="0" borderId="15" xfId="2" applyNumberFormat="1" applyFont="1" applyBorder="1" applyAlignment="1" applyProtection="1">
      <alignment horizontal="right" vertical="center" wrapText="1"/>
    </xf>
    <xf numFmtId="176" fontId="6" fillId="0" borderId="45" xfId="1" applyNumberFormat="1" applyFont="1" applyBorder="1" applyAlignment="1" applyProtection="1">
      <alignment horizontal="right" vertical="center" wrapText="1"/>
    </xf>
    <xf numFmtId="49" fontId="6" fillId="0" borderId="11" xfId="1" applyNumberFormat="1" applyFont="1" applyBorder="1" applyAlignment="1" applyProtection="1">
      <alignment horizontal="left" vertical="center"/>
    </xf>
    <xf numFmtId="49" fontId="6" fillId="0" borderId="0" xfId="1" applyNumberFormat="1" applyFont="1" applyAlignment="1" applyProtection="1">
      <alignment horizontal="left" vertical="center"/>
    </xf>
    <xf numFmtId="49" fontId="6" fillId="0" borderId="9" xfId="1" applyNumberFormat="1" applyFont="1" applyBorder="1" applyAlignment="1" applyProtection="1">
      <alignment horizontal="left" vertical="center"/>
    </xf>
    <xf numFmtId="176" fontId="6" fillId="0" borderId="10" xfId="1" applyNumberFormat="1" applyFont="1" applyBorder="1" applyAlignment="1" applyProtection="1">
      <alignment horizontal="right" vertical="center" wrapText="1"/>
    </xf>
    <xf numFmtId="0" fontId="6" fillId="0" borderId="17" xfId="1" applyFont="1" applyBorder="1" applyAlignment="1" applyProtection="1">
      <alignment horizontal="left" vertical="center"/>
    </xf>
    <xf numFmtId="0" fontId="6" fillId="0" borderId="15" xfId="1" applyFont="1" applyBorder="1" applyAlignment="1" applyProtection="1">
      <alignment horizontal="left" vertical="center"/>
    </xf>
    <xf numFmtId="0" fontId="6" fillId="0" borderId="39" xfId="1" applyFont="1" applyBorder="1" applyAlignment="1" applyProtection="1">
      <alignment vertical="center" wrapText="1"/>
    </xf>
    <xf numFmtId="0" fontId="6" fillId="0" borderId="28" xfId="1" applyFont="1" applyBorder="1" applyAlignment="1" applyProtection="1">
      <alignment vertical="center" wrapText="1"/>
    </xf>
    <xf numFmtId="176" fontId="6" fillId="0" borderId="23" xfId="2" applyNumberFormat="1" applyFont="1" applyBorder="1" applyAlignment="1" applyProtection="1">
      <alignment horizontal="right" vertical="center" wrapText="1"/>
    </xf>
    <xf numFmtId="0" fontId="6" fillId="0" borderId="11" xfId="1" applyFont="1" applyBorder="1" applyAlignment="1" applyProtection="1">
      <alignment vertical="center" wrapText="1"/>
    </xf>
    <xf numFmtId="0" fontId="6" fillId="0" borderId="9"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5" xfId="1" applyFont="1" applyBorder="1" applyAlignment="1" applyProtection="1">
      <alignment vertical="center" wrapText="1"/>
    </xf>
    <xf numFmtId="0" fontId="2" fillId="0" borderId="14" xfId="1" applyFont="1" applyBorder="1" applyProtection="1"/>
    <xf numFmtId="0" fontId="2" fillId="0" borderId="15" xfId="1" applyFont="1" applyBorder="1" applyProtection="1"/>
    <xf numFmtId="0" fontId="6" fillId="0" borderId="39" xfId="1" applyFont="1" applyBorder="1" applyProtection="1"/>
    <xf numFmtId="0" fontId="6" fillId="0" borderId="40" xfId="1" applyFont="1" applyBorder="1" applyProtection="1"/>
    <xf numFmtId="0" fontId="2" fillId="0" borderId="40" xfId="1" applyFont="1" applyBorder="1" applyProtection="1"/>
    <xf numFmtId="0" fontId="2" fillId="0" borderId="28" xfId="1" applyFont="1" applyBorder="1" applyProtection="1"/>
    <xf numFmtId="176" fontId="10" fillId="0" borderId="28" xfId="1" applyNumberFormat="1" applyFont="1" applyBorder="1" applyAlignment="1" applyProtection="1">
      <alignment horizontal="right" vertical="center" wrapText="1"/>
    </xf>
    <xf numFmtId="177" fontId="10" fillId="0" borderId="45" xfId="2" applyNumberFormat="1" applyFont="1" applyBorder="1" applyAlignment="1" applyProtection="1">
      <alignment horizontal="right" vertical="center" wrapText="1"/>
    </xf>
    <xf numFmtId="176" fontId="10" fillId="0" borderId="45" xfId="1" applyNumberFormat="1" applyFont="1" applyBorder="1" applyAlignment="1" applyProtection="1">
      <alignment horizontal="right" vertical="center" wrapText="1"/>
    </xf>
    <xf numFmtId="0" fontId="10" fillId="0" borderId="11" xfId="1" applyFont="1" applyBorder="1" applyProtection="1"/>
    <xf numFmtId="176" fontId="10" fillId="0" borderId="23" xfId="2" applyNumberFormat="1" applyFont="1" applyBorder="1" applyAlignment="1" applyProtection="1">
      <alignment horizontal="right" vertical="center" wrapText="1"/>
    </xf>
    <xf numFmtId="0" fontId="6" fillId="0" borderId="11" xfId="1" applyFont="1" applyBorder="1" applyProtection="1"/>
    <xf numFmtId="0" fontId="6" fillId="0" borderId="0" xfId="1" applyFont="1" applyProtection="1"/>
    <xf numFmtId="0" fontId="2" fillId="0" borderId="0" xfId="1" applyFont="1" applyProtection="1"/>
    <xf numFmtId="0" fontId="2" fillId="0" borderId="9" xfId="1" applyFont="1" applyBorder="1" applyProtection="1"/>
    <xf numFmtId="176" fontId="10" fillId="0" borderId="9" xfId="1" applyNumberFormat="1" applyFont="1" applyBorder="1" applyAlignment="1" applyProtection="1">
      <alignment horizontal="right" vertical="center" wrapText="1"/>
    </xf>
    <xf numFmtId="177" fontId="10" fillId="0" borderId="10" xfId="2" applyNumberFormat="1" applyFont="1" applyBorder="1" applyAlignment="1" applyProtection="1">
      <alignment horizontal="right" vertical="center" wrapText="1"/>
    </xf>
    <xf numFmtId="176" fontId="10" fillId="0" borderId="10" xfId="1" applyNumberFormat="1" applyFont="1" applyBorder="1" applyAlignment="1" applyProtection="1">
      <alignment horizontal="right" vertical="center" wrapText="1"/>
    </xf>
    <xf numFmtId="0" fontId="6" fillId="0" borderId="17" xfId="1" applyFont="1" applyBorder="1" applyProtection="1"/>
    <xf numFmtId="0" fontId="6" fillId="0" borderId="14" xfId="1" applyFont="1" applyBorder="1" applyProtection="1"/>
    <xf numFmtId="176" fontId="10" fillId="0" borderId="15" xfId="1" applyNumberFormat="1" applyFont="1" applyBorder="1" applyAlignment="1" applyProtection="1">
      <alignment horizontal="right" vertical="center" wrapText="1"/>
    </xf>
    <xf numFmtId="177" fontId="10" fillId="0" borderId="16" xfId="2" applyNumberFormat="1" applyFont="1" applyBorder="1" applyAlignment="1" applyProtection="1">
      <alignment horizontal="right" vertical="center" wrapText="1"/>
    </xf>
    <xf numFmtId="0" fontId="6" fillId="0" borderId="39" xfId="1" applyFont="1" applyBorder="1" applyAlignment="1" applyProtection="1">
      <alignment horizontal="left" vertical="center" wrapText="1" shrinkToFit="1"/>
    </xf>
    <xf numFmtId="0" fontId="6" fillId="0" borderId="28" xfId="1" applyFont="1" applyBorder="1" applyAlignment="1" applyProtection="1">
      <alignment horizontal="left" vertical="center" shrinkToFit="1"/>
    </xf>
    <xf numFmtId="0" fontId="6" fillId="0" borderId="11" xfId="1" applyFont="1" applyBorder="1" applyAlignment="1" applyProtection="1">
      <alignment horizontal="left" vertical="center" shrinkToFit="1"/>
    </xf>
    <xf numFmtId="0" fontId="6" fillId="0" borderId="9" xfId="1" applyFont="1" applyBorder="1" applyAlignment="1" applyProtection="1">
      <alignment horizontal="left" vertical="center" shrinkToFit="1"/>
    </xf>
    <xf numFmtId="0" fontId="6" fillId="0" borderId="17" xfId="1" applyFont="1" applyBorder="1" applyAlignment="1" applyProtection="1">
      <alignment horizontal="left" vertical="center" shrinkToFit="1"/>
    </xf>
    <xf numFmtId="0" fontId="6" fillId="0" borderId="15" xfId="1" applyFont="1" applyBorder="1" applyAlignment="1" applyProtection="1">
      <alignment horizontal="left" vertical="center" shrinkToFit="1"/>
    </xf>
    <xf numFmtId="0" fontId="6" fillId="0" borderId="11" xfId="1" applyFont="1" applyBorder="1" applyAlignment="1" applyProtection="1">
      <alignment horizontal="left" wrapText="1"/>
    </xf>
    <xf numFmtId="0" fontId="6" fillId="0" borderId="0" xfId="1" applyFont="1" applyAlignment="1" applyProtection="1">
      <alignment horizontal="left" wrapText="1"/>
    </xf>
    <xf numFmtId="0" fontId="6" fillId="0" borderId="9" xfId="1" applyFont="1" applyBorder="1" applyAlignment="1" applyProtection="1">
      <alignment horizontal="left" wrapText="1"/>
    </xf>
    <xf numFmtId="0" fontId="6" fillId="0" borderId="17" xfId="1" applyFont="1" applyBorder="1" applyAlignment="1" applyProtection="1">
      <alignment horizontal="left" vertical="center" wrapText="1"/>
    </xf>
    <xf numFmtId="0" fontId="6" fillId="0" borderId="14" xfId="1" applyFont="1" applyBorder="1" applyAlignment="1" applyProtection="1">
      <alignment horizontal="left" vertical="center" wrapText="1"/>
    </xf>
    <xf numFmtId="176" fontId="10" fillId="0" borderId="16" xfId="1" applyNumberFormat="1" applyFont="1" applyBorder="1" applyAlignment="1" applyProtection="1">
      <alignment horizontal="right" vertical="center" wrapText="1"/>
    </xf>
    <xf numFmtId="176" fontId="6" fillId="0" borderId="0" xfId="1" applyNumberFormat="1" applyFont="1" applyAlignment="1" applyProtection="1">
      <alignment horizontal="left" vertical="center"/>
    </xf>
    <xf numFmtId="0" fontId="6" fillId="2" borderId="23" xfId="1" applyFont="1" applyFill="1" applyBorder="1" applyAlignment="1" applyProtection="1">
      <alignment horizontal="left" vertical="center"/>
    </xf>
    <xf numFmtId="0" fontId="6" fillId="0" borderId="0" xfId="1" applyFont="1" applyAlignment="1" applyProtection="1">
      <alignment horizontal="left" vertical="top" wrapText="1"/>
    </xf>
    <xf numFmtId="0" fontId="6" fillId="0" borderId="0" xfId="1" applyFont="1" applyAlignment="1" applyProtection="1">
      <alignment vertical="top"/>
    </xf>
    <xf numFmtId="0" fontId="10" fillId="0" borderId="20" xfId="2" applyFont="1" applyBorder="1" applyAlignment="1" applyProtection="1">
      <alignment horizontal="center" vertical="center" wrapText="1"/>
    </xf>
  </cellXfs>
  <cellStyles count="6">
    <cellStyle name="桁区切り 2" xfId="3" xr:uid="{00000000-0005-0000-0000-000000000000}"/>
    <cellStyle name="桁区切り 2 2" xfId="4" xr:uid="{00000000-0005-0000-0000-000001000000}"/>
    <cellStyle name="標準" xfId="0" builtinId="0"/>
    <cellStyle name="標準 2" xfId="1" xr:uid="{00000000-0005-0000-0000-000003000000}"/>
    <cellStyle name="標準_修正　form_28" xfId="2" xr:uid="{00000000-0005-0000-0000-000004000000}"/>
    <cellStyle name="標準_投与期間ポイント数" xfId="5" xr:uid="{00000000-0005-0000-0000-000005000000}"/>
  </cellStyles>
  <dxfs count="0"/>
  <tableStyles count="0" defaultTableStyle="TableStyleMedium2" defaultPivotStyle="PivotStyleLight16"/>
  <colors>
    <mruColors>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0</xdr:colOff>
      <xdr:row>8</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6842760"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 name="Line 3">
          <a:extLst>
            <a:ext uri="{FF2B5EF4-FFF2-40B4-BE49-F238E27FC236}">
              <a16:creationId xmlns:a16="http://schemas.microsoft.com/office/drawing/2014/main" id="{00000000-0008-0000-0100-000003000000}"/>
            </a:ext>
          </a:extLst>
        </xdr:cNvPr>
        <xdr:cNvSpPr>
          <a:spLocks noChangeShapeType="1"/>
        </xdr:cNvSpPr>
      </xdr:nvSpPr>
      <xdr:spPr bwMode="auto">
        <a:xfrm>
          <a:off x="6842760"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106680</xdr:colOff>
          <xdr:row>0</xdr:row>
          <xdr:rowOff>91440</xdr:rowOff>
        </xdr:from>
        <xdr:to>
          <xdr:col>10</xdr:col>
          <xdr:colOff>335280</xdr:colOff>
          <xdr:row>5</xdr:row>
          <xdr:rowOff>114300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0</xdr:colOff>
      <xdr:row>8</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7437120" y="149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 name="Line 3">
          <a:extLst>
            <a:ext uri="{FF2B5EF4-FFF2-40B4-BE49-F238E27FC236}">
              <a16:creationId xmlns:a16="http://schemas.microsoft.com/office/drawing/2014/main" id="{00000000-0008-0000-0200-000003000000}"/>
            </a:ext>
          </a:extLst>
        </xdr:cNvPr>
        <xdr:cNvSpPr>
          <a:spLocks noChangeShapeType="1"/>
        </xdr:cNvSpPr>
      </xdr:nvSpPr>
      <xdr:spPr bwMode="auto">
        <a:xfrm>
          <a:off x="7437120" y="149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106680</xdr:rowOff>
        </xdr:from>
        <xdr:to>
          <xdr:col>10</xdr:col>
          <xdr:colOff>213360</xdr:colOff>
          <xdr:row>5</xdr:row>
          <xdr:rowOff>106680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0"/>
  <sheetViews>
    <sheetView tabSelected="1" topLeftCell="A11" zoomScale="85" zoomScaleNormal="85" zoomScaleSheetLayoutView="100" workbookViewId="0">
      <selection activeCell="H35" sqref="H35:H37"/>
    </sheetView>
  </sheetViews>
  <sheetFormatPr defaultColWidth="9" defaultRowHeight="13.2"/>
  <cols>
    <col min="1" max="1" width="3.6640625" style="125" customWidth="1"/>
    <col min="2" max="2" width="14.6640625" style="125" customWidth="1"/>
    <col min="3" max="4" width="12.6640625" style="125" customWidth="1"/>
    <col min="5" max="5" width="16.44140625" style="125" customWidth="1"/>
    <col min="6" max="6" width="5.88671875" style="125" customWidth="1"/>
    <col min="7" max="7" width="7.77734375" style="125" customWidth="1"/>
    <col min="8" max="10" width="11.6640625" style="125" customWidth="1"/>
    <col min="11" max="11" width="0.88671875" style="125" customWidth="1"/>
    <col min="12" max="12" width="11.109375" style="125" customWidth="1"/>
    <col min="13" max="253" width="9" style="125"/>
    <col min="254" max="254" width="3.6640625" style="125" customWidth="1"/>
    <col min="255" max="255" width="14.6640625" style="125" customWidth="1"/>
    <col min="256" max="258" width="12.6640625" style="125" customWidth="1"/>
    <col min="259" max="259" width="5.88671875" style="125" customWidth="1"/>
    <col min="260" max="260" width="7.77734375" style="125" customWidth="1"/>
    <col min="261" max="262" width="11.6640625" style="125" customWidth="1"/>
    <col min="263" max="263" width="0.88671875" style="125" customWidth="1"/>
    <col min="264" max="264" width="10.109375" style="125" customWidth="1"/>
    <col min="265" max="509" width="9" style="125"/>
    <col min="510" max="510" width="3.6640625" style="125" customWidth="1"/>
    <col min="511" max="511" width="14.6640625" style="125" customWidth="1"/>
    <col min="512" max="514" width="12.6640625" style="125" customWidth="1"/>
    <col min="515" max="515" width="5.88671875" style="125" customWidth="1"/>
    <col min="516" max="516" width="7.77734375" style="125" customWidth="1"/>
    <col min="517" max="518" width="11.6640625" style="125" customWidth="1"/>
    <col min="519" max="519" width="0.88671875" style="125" customWidth="1"/>
    <col min="520" max="520" width="10.109375" style="125" customWidth="1"/>
    <col min="521" max="765" width="9" style="125"/>
    <col min="766" max="766" width="3.6640625" style="125" customWidth="1"/>
    <col min="767" max="767" width="14.6640625" style="125" customWidth="1"/>
    <col min="768" max="770" width="12.6640625" style="125" customWidth="1"/>
    <col min="771" max="771" width="5.88671875" style="125" customWidth="1"/>
    <col min="772" max="772" width="7.77734375" style="125" customWidth="1"/>
    <col min="773" max="774" width="11.6640625" style="125" customWidth="1"/>
    <col min="775" max="775" width="0.88671875" style="125" customWidth="1"/>
    <col min="776" max="776" width="10.109375" style="125" customWidth="1"/>
    <col min="777" max="1021" width="9" style="125"/>
    <col min="1022" max="1022" width="3.6640625" style="125" customWidth="1"/>
    <col min="1023" max="1023" width="14.6640625" style="125" customWidth="1"/>
    <col min="1024" max="1026" width="12.6640625" style="125" customWidth="1"/>
    <col min="1027" max="1027" width="5.88671875" style="125" customWidth="1"/>
    <col min="1028" max="1028" width="7.77734375" style="125" customWidth="1"/>
    <col min="1029" max="1030" width="11.6640625" style="125" customWidth="1"/>
    <col min="1031" max="1031" width="0.88671875" style="125" customWidth="1"/>
    <col min="1032" max="1032" width="10.109375" style="125" customWidth="1"/>
    <col min="1033" max="1277" width="9" style="125"/>
    <col min="1278" max="1278" width="3.6640625" style="125" customWidth="1"/>
    <col min="1279" max="1279" width="14.6640625" style="125" customWidth="1"/>
    <col min="1280" max="1282" width="12.6640625" style="125" customWidth="1"/>
    <col min="1283" max="1283" width="5.88671875" style="125" customWidth="1"/>
    <col min="1284" max="1284" width="7.77734375" style="125" customWidth="1"/>
    <col min="1285" max="1286" width="11.6640625" style="125" customWidth="1"/>
    <col min="1287" max="1287" width="0.88671875" style="125" customWidth="1"/>
    <col min="1288" max="1288" width="10.109375" style="125" customWidth="1"/>
    <col min="1289" max="1533" width="9" style="125"/>
    <col min="1534" max="1534" width="3.6640625" style="125" customWidth="1"/>
    <col min="1535" max="1535" width="14.6640625" style="125" customWidth="1"/>
    <col min="1536" max="1538" width="12.6640625" style="125" customWidth="1"/>
    <col min="1539" max="1539" width="5.88671875" style="125" customWidth="1"/>
    <col min="1540" max="1540" width="7.77734375" style="125" customWidth="1"/>
    <col min="1541" max="1542" width="11.6640625" style="125" customWidth="1"/>
    <col min="1543" max="1543" width="0.88671875" style="125" customWidth="1"/>
    <col min="1544" max="1544" width="10.109375" style="125" customWidth="1"/>
    <col min="1545" max="1789" width="9" style="125"/>
    <col min="1790" max="1790" width="3.6640625" style="125" customWidth="1"/>
    <col min="1791" max="1791" width="14.6640625" style="125" customWidth="1"/>
    <col min="1792" max="1794" width="12.6640625" style="125" customWidth="1"/>
    <col min="1795" max="1795" width="5.88671875" style="125" customWidth="1"/>
    <col min="1796" max="1796" width="7.77734375" style="125" customWidth="1"/>
    <col min="1797" max="1798" width="11.6640625" style="125" customWidth="1"/>
    <col min="1799" max="1799" width="0.88671875" style="125" customWidth="1"/>
    <col min="1800" max="1800" width="10.109375" style="125" customWidth="1"/>
    <col min="1801" max="2045" width="9" style="125"/>
    <col min="2046" max="2046" width="3.6640625" style="125" customWidth="1"/>
    <col min="2047" max="2047" width="14.6640625" style="125" customWidth="1"/>
    <col min="2048" max="2050" width="12.6640625" style="125" customWidth="1"/>
    <col min="2051" max="2051" width="5.88671875" style="125" customWidth="1"/>
    <col min="2052" max="2052" width="7.77734375" style="125" customWidth="1"/>
    <col min="2053" max="2054" width="11.6640625" style="125" customWidth="1"/>
    <col min="2055" max="2055" width="0.88671875" style="125" customWidth="1"/>
    <col min="2056" max="2056" width="10.109375" style="125" customWidth="1"/>
    <col min="2057" max="2301" width="9" style="125"/>
    <col min="2302" max="2302" width="3.6640625" style="125" customWidth="1"/>
    <col min="2303" max="2303" width="14.6640625" style="125" customWidth="1"/>
    <col min="2304" max="2306" width="12.6640625" style="125" customWidth="1"/>
    <col min="2307" max="2307" width="5.88671875" style="125" customWidth="1"/>
    <col min="2308" max="2308" width="7.77734375" style="125" customWidth="1"/>
    <col min="2309" max="2310" width="11.6640625" style="125" customWidth="1"/>
    <col min="2311" max="2311" width="0.88671875" style="125" customWidth="1"/>
    <col min="2312" max="2312" width="10.109375" style="125" customWidth="1"/>
    <col min="2313" max="2557" width="9" style="125"/>
    <col min="2558" max="2558" width="3.6640625" style="125" customWidth="1"/>
    <col min="2559" max="2559" width="14.6640625" style="125" customWidth="1"/>
    <col min="2560" max="2562" width="12.6640625" style="125" customWidth="1"/>
    <col min="2563" max="2563" width="5.88671875" style="125" customWidth="1"/>
    <col min="2564" max="2564" width="7.77734375" style="125" customWidth="1"/>
    <col min="2565" max="2566" width="11.6640625" style="125" customWidth="1"/>
    <col min="2567" max="2567" width="0.88671875" style="125" customWidth="1"/>
    <col min="2568" max="2568" width="10.109375" style="125" customWidth="1"/>
    <col min="2569" max="2813" width="9" style="125"/>
    <col min="2814" max="2814" width="3.6640625" style="125" customWidth="1"/>
    <col min="2815" max="2815" width="14.6640625" style="125" customWidth="1"/>
    <col min="2816" max="2818" width="12.6640625" style="125" customWidth="1"/>
    <col min="2819" max="2819" width="5.88671875" style="125" customWidth="1"/>
    <col min="2820" max="2820" width="7.77734375" style="125" customWidth="1"/>
    <col min="2821" max="2822" width="11.6640625" style="125" customWidth="1"/>
    <col min="2823" max="2823" width="0.88671875" style="125" customWidth="1"/>
    <col min="2824" max="2824" width="10.109375" style="125" customWidth="1"/>
    <col min="2825" max="3069" width="9" style="125"/>
    <col min="3070" max="3070" width="3.6640625" style="125" customWidth="1"/>
    <col min="3071" max="3071" width="14.6640625" style="125" customWidth="1"/>
    <col min="3072" max="3074" width="12.6640625" style="125" customWidth="1"/>
    <col min="3075" max="3075" width="5.88671875" style="125" customWidth="1"/>
    <col min="3076" max="3076" width="7.77734375" style="125" customWidth="1"/>
    <col min="3077" max="3078" width="11.6640625" style="125" customWidth="1"/>
    <col min="3079" max="3079" width="0.88671875" style="125" customWidth="1"/>
    <col min="3080" max="3080" width="10.109375" style="125" customWidth="1"/>
    <col min="3081" max="3325" width="9" style="125"/>
    <col min="3326" max="3326" width="3.6640625" style="125" customWidth="1"/>
    <col min="3327" max="3327" width="14.6640625" style="125" customWidth="1"/>
    <col min="3328" max="3330" width="12.6640625" style="125" customWidth="1"/>
    <col min="3331" max="3331" width="5.88671875" style="125" customWidth="1"/>
    <col min="3332" max="3332" width="7.77734375" style="125" customWidth="1"/>
    <col min="3333" max="3334" width="11.6640625" style="125" customWidth="1"/>
    <col min="3335" max="3335" width="0.88671875" style="125" customWidth="1"/>
    <col min="3336" max="3336" width="10.109375" style="125" customWidth="1"/>
    <col min="3337" max="3581" width="9" style="125"/>
    <col min="3582" max="3582" width="3.6640625" style="125" customWidth="1"/>
    <col min="3583" max="3583" width="14.6640625" style="125" customWidth="1"/>
    <col min="3584" max="3586" width="12.6640625" style="125" customWidth="1"/>
    <col min="3587" max="3587" width="5.88671875" style="125" customWidth="1"/>
    <col min="3588" max="3588" width="7.77734375" style="125" customWidth="1"/>
    <col min="3589" max="3590" width="11.6640625" style="125" customWidth="1"/>
    <col min="3591" max="3591" width="0.88671875" style="125" customWidth="1"/>
    <col min="3592" max="3592" width="10.109375" style="125" customWidth="1"/>
    <col min="3593" max="3837" width="9" style="125"/>
    <col min="3838" max="3838" width="3.6640625" style="125" customWidth="1"/>
    <col min="3839" max="3839" width="14.6640625" style="125" customWidth="1"/>
    <col min="3840" max="3842" width="12.6640625" style="125" customWidth="1"/>
    <col min="3843" max="3843" width="5.88671875" style="125" customWidth="1"/>
    <col min="3844" max="3844" width="7.77734375" style="125" customWidth="1"/>
    <col min="3845" max="3846" width="11.6640625" style="125" customWidth="1"/>
    <col min="3847" max="3847" width="0.88671875" style="125" customWidth="1"/>
    <col min="3848" max="3848" width="10.109375" style="125" customWidth="1"/>
    <col min="3849" max="4093" width="9" style="125"/>
    <col min="4094" max="4094" width="3.6640625" style="125" customWidth="1"/>
    <col min="4095" max="4095" width="14.6640625" style="125" customWidth="1"/>
    <col min="4096" max="4098" width="12.6640625" style="125" customWidth="1"/>
    <col min="4099" max="4099" width="5.88671875" style="125" customWidth="1"/>
    <col min="4100" max="4100" width="7.77734375" style="125" customWidth="1"/>
    <col min="4101" max="4102" width="11.6640625" style="125" customWidth="1"/>
    <col min="4103" max="4103" width="0.88671875" style="125" customWidth="1"/>
    <col min="4104" max="4104" width="10.109375" style="125" customWidth="1"/>
    <col min="4105" max="4349" width="9" style="125"/>
    <col min="4350" max="4350" width="3.6640625" style="125" customWidth="1"/>
    <col min="4351" max="4351" width="14.6640625" style="125" customWidth="1"/>
    <col min="4352" max="4354" width="12.6640625" style="125" customWidth="1"/>
    <col min="4355" max="4355" width="5.88671875" style="125" customWidth="1"/>
    <col min="4356" max="4356" width="7.77734375" style="125" customWidth="1"/>
    <col min="4357" max="4358" width="11.6640625" style="125" customWidth="1"/>
    <col min="4359" max="4359" width="0.88671875" style="125" customWidth="1"/>
    <col min="4360" max="4360" width="10.109375" style="125" customWidth="1"/>
    <col min="4361" max="4605" width="9" style="125"/>
    <col min="4606" max="4606" width="3.6640625" style="125" customWidth="1"/>
    <col min="4607" max="4607" width="14.6640625" style="125" customWidth="1"/>
    <col min="4608" max="4610" width="12.6640625" style="125" customWidth="1"/>
    <col min="4611" max="4611" width="5.88671875" style="125" customWidth="1"/>
    <col min="4612" max="4612" width="7.77734375" style="125" customWidth="1"/>
    <col min="4613" max="4614" width="11.6640625" style="125" customWidth="1"/>
    <col min="4615" max="4615" width="0.88671875" style="125" customWidth="1"/>
    <col min="4616" max="4616" width="10.109375" style="125" customWidth="1"/>
    <col min="4617" max="4861" width="9" style="125"/>
    <col min="4862" max="4862" width="3.6640625" style="125" customWidth="1"/>
    <col min="4863" max="4863" width="14.6640625" style="125" customWidth="1"/>
    <col min="4864" max="4866" width="12.6640625" style="125" customWidth="1"/>
    <col min="4867" max="4867" width="5.88671875" style="125" customWidth="1"/>
    <col min="4868" max="4868" width="7.77734375" style="125" customWidth="1"/>
    <col min="4869" max="4870" width="11.6640625" style="125" customWidth="1"/>
    <col min="4871" max="4871" width="0.88671875" style="125" customWidth="1"/>
    <col min="4872" max="4872" width="10.109375" style="125" customWidth="1"/>
    <col min="4873" max="5117" width="9" style="125"/>
    <col min="5118" max="5118" width="3.6640625" style="125" customWidth="1"/>
    <col min="5119" max="5119" width="14.6640625" style="125" customWidth="1"/>
    <col min="5120" max="5122" width="12.6640625" style="125" customWidth="1"/>
    <col min="5123" max="5123" width="5.88671875" style="125" customWidth="1"/>
    <col min="5124" max="5124" width="7.77734375" style="125" customWidth="1"/>
    <col min="5125" max="5126" width="11.6640625" style="125" customWidth="1"/>
    <col min="5127" max="5127" width="0.88671875" style="125" customWidth="1"/>
    <col min="5128" max="5128" width="10.109375" style="125" customWidth="1"/>
    <col min="5129" max="5373" width="9" style="125"/>
    <col min="5374" max="5374" width="3.6640625" style="125" customWidth="1"/>
    <col min="5375" max="5375" width="14.6640625" style="125" customWidth="1"/>
    <col min="5376" max="5378" width="12.6640625" style="125" customWidth="1"/>
    <col min="5379" max="5379" width="5.88671875" style="125" customWidth="1"/>
    <col min="5380" max="5380" width="7.77734375" style="125" customWidth="1"/>
    <col min="5381" max="5382" width="11.6640625" style="125" customWidth="1"/>
    <col min="5383" max="5383" width="0.88671875" style="125" customWidth="1"/>
    <col min="5384" max="5384" width="10.109375" style="125" customWidth="1"/>
    <col min="5385" max="5629" width="9" style="125"/>
    <col min="5630" max="5630" width="3.6640625" style="125" customWidth="1"/>
    <col min="5631" max="5631" width="14.6640625" style="125" customWidth="1"/>
    <col min="5632" max="5634" width="12.6640625" style="125" customWidth="1"/>
    <col min="5635" max="5635" width="5.88671875" style="125" customWidth="1"/>
    <col min="5636" max="5636" width="7.77734375" style="125" customWidth="1"/>
    <col min="5637" max="5638" width="11.6640625" style="125" customWidth="1"/>
    <col min="5639" max="5639" width="0.88671875" style="125" customWidth="1"/>
    <col min="5640" max="5640" width="10.109375" style="125" customWidth="1"/>
    <col min="5641" max="5885" width="9" style="125"/>
    <col min="5886" max="5886" width="3.6640625" style="125" customWidth="1"/>
    <col min="5887" max="5887" width="14.6640625" style="125" customWidth="1"/>
    <col min="5888" max="5890" width="12.6640625" style="125" customWidth="1"/>
    <col min="5891" max="5891" width="5.88671875" style="125" customWidth="1"/>
    <col min="5892" max="5892" width="7.77734375" style="125" customWidth="1"/>
    <col min="5893" max="5894" width="11.6640625" style="125" customWidth="1"/>
    <col min="5895" max="5895" width="0.88671875" style="125" customWidth="1"/>
    <col min="5896" max="5896" width="10.109375" style="125" customWidth="1"/>
    <col min="5897" max="6141" width="9" style="125"/>
    <col min="6142" max="6142" width="3.6640625" style="125" customWidth="1"/>
    <col min="6143" max="6143" width="14.6640625" style="125" customWidth="1"/>
    <col min="6144" max="6146" width="12.6640625" style="125" customWidth="1"/>
    <col min="6147" max="6147" width="5.88671875" style="125" customWidth="1"/>
    <col min="6148" max="6148" width="7.77734375" style="125" customWidth="1"/>
    <col min="6149" max="6150" width="11.6640625" style="125" customWidth="1"/>
    <col min="6151" max="6151" width="0.88671875" style="125" customWidth="1"/>
    <col min="6152" max="6152" width="10.109375" style="125" customWidth="1"/>
    <col min="6153" max="6397" width="9" style="125"/>
    <col min="6398" max="6398" width="3.6640625" style="125" customWidth="1"/>
    <col min="6399" max="6399" width="14.6640625" style="125" customWidth="1"/>
    <col min="6400" max="6402" width="12.6640625" style="125" customWidth="1"/>
    <col min="6403" max="6403" width="5.88671875" style="125" customWidth="1"/>
    <col min="6404" max="6404" width="7.77734375" style="125" customWidth="1"/>
    <col min="6405" max="6406" width="11.6640625" style="125" customWidth="1"/>
    <col min="6407" max="6407" width="0.88671875" style="125" customWidth="1"/>
    <col min="6408" max="6408" width="10.109375" style="125" customWidth="1"/>
    <col min="6409" max="6653" width="9" style="125"/>
    <col min="6654" max="6654" width="3.6640625" style="125" customWidth="1"/>
    <col min="6655" max="6655" width="14.6640625" style="125" customWidth="1"/>
    <col min="6656" max="6658" width="12.6640625" style="125" customWidth="1"/>
    <col min="6659" max="6659" width="5.88671875" style="125" customWidth="1"/>
    <col min="6660" max="6660" width="7.77734375" style="125" customWidth="1"/>
    <col min="6661" max="6662" width="11.6640625" style="125" customWidth="1"/>
    <col min="6663" max="6663" width="0.88671875" style="125" customWidth="1"/>
    <col min="6664" max="6664" width="10.109375" style="125" customWidth="1"/>
    <col min="6665" max="6909" width="9" style="125"/>
    <col min="6910" max="6910" width="3.6640625" style="125" customWidth="1"/>
    <col min="6911" max="6911" width="14.6640625" style="125" customWidth="1"/>
    <col min="6912" max="6914" width="12.6640625" style="125" customWidth="1"/>
    <col min="6915" max="6915" width="5.88671875" style="125" customWidth="1"/>
    <col min="6916" max="6916" width="7.77734375" style="125" customWidth="1"/>
    <col min="6917" max="6918" width="11.6640625" style="125" customWidth="1"/>
    <col min="6919" max="6919" width="0.88671875" style="125" customWidth="1"/>
    <col min="6920" max="6920" width="10.109375" style="125" customWidth="1"/>
    <col min="6921" max="7165" width="9" style="125"/>
    <col min="7166" max="7166" width="3.6640625" style="125" customWidth="1"/>
    <col min="7167" max="7167" width="14.6640625" style="125" customWidth="1"/>
    <col min="7168" max="7170" width="12.6640625" style="125" customWidth="1"/>
    <col min="7171" max="7171" width="5.88671875" style="125" customWidth="1"/>
    <col min="7172" max="7172" width="7.77734375" style="125" customWidth="1"/>
    <col min="7173" max="7174" width="11.6640625" style="125" customWidth="1"/>
    <col min="7175" max="7175" width="0.88671875" style="125" customWidth="1"/>
    <col min="7176" max="7176" width="10.109375" style="125" customWidth="1"/>
    <col min="7177" max="7421" width="9" style="125"/>
    <col min="7422" max="7422" width="3.6640625" style="125" customWidth="1"/>
    <col min="7423" max="7423" width="14.6640625" style="125" customWidth="1"/>
    <col min="7424" max="7426" width="12.6640625" style="125" customWidth="1"/>
    <col min="7427" max="7427" width="5.88671875" style="125" customWidth="1"/>
    <col min="7428" max="7428" width="7.77734375" style="125" customWidth="1"/>
    <col min="7429" max="7430" width="11.6640625" style="125" customWidth="1"/>
    <col min="7431" max="7431" width="0.88671875" style="125" customWidth="1"/>
    <col min="7432" max="7432" width="10.109375" style="125" customWidth="1"/>
    <col min="7433" max="7677" width="9" style="125"/>
    <col min="7678" max="7678" width="3.6640625" style="125" customWidth="1"/>
    <col min="7679" max="7679" width="14.6640625" style="125" customWidth="1"/>
    <col min="7680" max="7682" width="12.6640625" style="125" customWidth="1"/>
    <col min="7683" max="7683" width="5.88671875" style="125" customWidth="1"/>
    <col min="7684" max="7684" width="7.77734375" style="125" customWidth="1"/>
    <col min="7685" max="7686" width="11.6640625" style="125" customWidth="1"/>
    <col min="7687" max="7687" width="0.88671875" style="125" customWidth="1"/>
    <col min="7688" max="7688" width="10.109375" style="125" customWidth="1"/>
    <col min="7689" max="7933" width="9" style="125"/>
    <col min="7934" max="7934" width="3.6640625" style="125" customWidth="1"/>
    <col min="7935" max="7935" width="14.6640625" style="125" customWidth="1"/>
    <col min="7936" max="7938" width="12.6640625" style="125" customWidth="1"/>
    <col min="7939" max="7939" width="5.88671875" style="125" customWidth="1"/>
    <col min="7940" max="7940" width="7.77734375" style="125" customWidth="1"/>
    <col min="7941" max="7942" width="11.6640625" style="125" customWidth="1"/>
    <col min="7943" max="7943" width="0.88671875" style="125" customWidth="1"/>
    <col min="7944" max="7944" width="10.109375" style="125" customWidth="1"/>
    <col min="7945" max="8189" width="9" style="125"/>
    <col min="8190" max="8190" width="3.6640625" style="125" customWidth="1"/>
    <col min="8191" max="8191" width="14.6640625" style="125" customWidth="1"/>
    <col min="8192" max="8194" width="12.6640625" style="125" customWidth="1"/>
    <col min="8195" max="8195" width="5.88671875" style="125" customWidth="1"/>
    <col min="8196" max="8196" width="7.77734375" style="125" customWidth="1"/>
    <col min="8197" max="8198" width="11.6640625" style="125" customWidth="1"/>
    <col min="8199" max="8199" width="0.88671875" style="125" customWidth="1"/>
    <col min="8200" max="8200" width="10.109375" style="125" customWidth="1"/>
    <col min="8201" max="8445" width="9" style="125"/>
    <col min="8446" max="8446" width="3.6640625" style="125" customWidth="1"/>
    <col min="8447" max="8447" width="14.6640625" style="125" customWidth="1"/>
    <col min="8448" max="8450" width="12.6640625" style="125" customWidth="1"/>
    <col min="8451" max="8451" width="5.88671875" style="125" customWidth="1"/>
    <col min="8452" max="8452" width="7.77734375" style="125" customWidth="1"/>
    <col min="8453" max="8454" width="11.6640625" style="125" customWidth="1"/>
    <col min="8455" max="8455" width="0.88671875" style="125" customWidth="1"/>
    <col min="8456" max="8456" width="10.109375" style="125" customWidth="1"/>
    <col min="8457" max="8701" width="9" style="125"/>
    <col min="8702" max="8702" width="3.6640625" style="125" customWidth="1"/>
    <col min="8703" max="8703" width="14.6640625" style="125" customWidth="1"/>
    <col min="8704" max="8706" width="12.6640625" style="125" customWidth="1"/>
    <col min="8707" max="8707" width="5.88671875" style="125" customWidth="1"/>
    <col min="8708" max="8708" width="7.77734375" style="125" customWidth="1"/>
    <col min="8709" max="8710" width="11.6640625" style="125" customWidth="1"/>
    <col min="8711" max="8711" width="0.88671875" style="125" customWidth="1"/>
    <col min="8712" max="8712" width="10.109375" style="125" customWidth="1"/>
    <col min="8713" max="8957" width="9" style="125"/>
    <col min="8958" max="8958" width="3.6640625" style="125" customWidth="1"/>
    <col min="8959" max="8959" width="14.6640625" style="125" customWidth="1"/>
    <col min="8960" max="8962" width="12.6640625" style="125" customWidth="1"/>
    <col min="8963" max="8963" width="5.88671875" style="125" customWidth="1"/>
    <col min="8964" max="8964" width="7.77734375" style="125" customWidth="1"/>
    <col min="8965" max="8966" width="11.6640625" style="125" customWidth="1"/>
    <col min="8967" max="8967" width="0.88671875" style="125" customWidth="1"/>
    <col min="8968" max="8968" width="10.109375" style="125" customWidth="1"/>
    <col min="8969" max="9213" width="9" style="125"/>
    <col min="9214" max="9214" width="3.6640625" style="125" customWidth="1"/>
    <col min="9215" max="9215" width="14.6640625" style="125" customWidth="1"/>
    <col min="9216" max="9218" width="12.6640625" style="125" customWidth="1"/>
    <col min="9219" max="9219" width="5.88671875" style="125" customWidth="1"/>
    <col min="9220" max="9220" width="7.77734375" style="125" customWidth="1"/>
    <col min="9221" max="9222" width="11.6640625" style="125" customWidth="1"/>
    <col min="9223" max="9223" width="0.88671875" style="125" customWidth="1"/>
    <col min="9224" max="9224" width="10.109375" style="125" customWidth="1"/>
    <col min="9225" max="9469" width="9" style="125"/>
    <col min="9470" max="9470" width="3.6640625" style="125" customWidth="1"/>
    <col min="9471" max="9471" width="14.6640625" style="125" customWidth="1"/>
    <col min="9472" max="9474" width="12.6640625" style="125" customWidth="1"/>
    <col min="9475" max="9475" width="5.88671875" style="125" customWidth="1"/>
    <col min="9476" max="9476" width="7.77734375" style="125" customWidth="1"/>
    <col min="9477" max="9478" width="11.6640625" style="125" customWidth="1"/>
    <col min="9479" max="9479" width="0.88671875" style="125" customWidth="1"/>
    <col min="9480" max="9480" width="10.109375" style="125" customWidth="1"/>
    <col min="9481" max="9725" width="9" style="125"/>
    <col min="9726" max="9726" width="3.6640625" style="125" customWidth="1"/>
    <col min="9727" max="9727" width="14.6640625" style="125" customWidth="1"/>
    <col min="9728" max="9730" width="12.6640625" style="125" customWidth="1"/>
    <col min="9731" max="9731" width="5.88671875" style="125" customWidth="1"/>
    <col min="9732" max="9732" width="7.77734375" style="125" customWidth="1"/>
    <col min="9733" max="9734" width="11.6640625" style="125" customWidth="1"/>
    <col min="9735" max="9735" width="0.88671875" style="125" customWidth="1"/>
    <col min="9736" max="9736" width="10.109375" style="125" customWidth="1"/>
    <col min="9737" max="9981" width="9" style="125"/>
    <col min="9982" max="9982" width="3.6640625" style="125" customWidth="1"/>
    <col min="9983" max="9983" width="14.6640625" style="125" customWidth="1"/>
    <col min="9984" max="9986" width="12.6640625" style="125" customWidth="1"/>
    <col min="9987" max="9987" width="5.88671875" style="125" customWidth="1"/>
    <col min="9988" max="9988" width="7.77734375" style="125" customWidth="1"/>
    <col min="9989" max="9990" width="11.6640625" style="125" customWidth="1"/>
    <col min="9991" max="9991" width="0.88671875" style="125" customWidth="1"/>
    <col min="9992" max="9992" width="10.109375" style="125" customWidth="1"/>
    <col min="9993" max="10237" width="9" style="125"/>
    <col min="10238" max="10238" width="3.6640625" style="125" customWidth="1"/>
    <col min="10239" max="10239" width="14.6640625" style="125" customWidth="1"/>
    <col min="10240" max="10242" width="12.6640625" style="125" customWidth="1"/>
    <col min="10243" max="10243" width="5.88671875" style="125" customWidth="1"/>
    <col min="10244" max="10244" width="7.77734375" style="125" customWidth="1"/>
    <col min="10245" max="10246" width="11.6640625" style="125" customWidth="1"/>
    <col min="10247" max="10247" width="0.88671875" style="125" customWidth="1"/>
    <col min="10248" max="10248" width="10.109375" style="125" customWidth="1"/>
    <col min="10249" max="10493" width="9" style="125"/>
    <col min="10494" max="10494" width="3.6640625" style="125" customWidth="1"/>
    <col min="10495" max="10495" width="14.6640625" style="125" customWidth="1"/>
    <col min="10496" max="10498" width="12.6640625" style="125" customWidth="1"/>
    <col min="10499" max="10499" width="5.88671875" style="125" customWidth="1"/>
    <col min="10500" max="10500" width="7.77734375" style="125" customWidth="1"/>
    <col min="10501" max="10502" width="11.6640625" style="125" customWidth="1"/>
    <col min="10503" max="10503" width="0.88671875" style="125" customWidth="1"/>
    <col min="10504" max="10504" width="10.109375" style="125" customWidth="1"/>
    <col min="10505" max="10749" width="9" style="125"/>
    <col min="10750" max="10750" width="3.6640625" style="125" customWidth="1"/>
    <col min="10751" max="10751" width="14.6640625" style="125" customWidth="1"/>
    <col min="10752" max="10754" width="12.6640625" style="125" customWidth="1"/>
    <col min="10755" max="10755" width="5.88671875" style="125" customWidth="1"/>
    <col min="10756" max="10756" width="7.77734375" style="125" customWidth="1"/>
    <col min="10757" max="10758" width="11.6640625" style="125" customWidth="1"/>
    <col min="10759" max="10759" width="0.88671875" style="125" customWidth="1"/>
    <col min="10760" max="10760" width="10.109375" style="125" customWidth="1"/>
    <col min="10761" max="11005" width="9" style="125"/>
    <col min="11006" max="11006" width="3.6640625" style="125" customWidth="1"/>
    <col min="11007" max="11007" width="14.6640625" style="125" customWidth="1"/>
    <col min="11008" max="11010" width="12.6640625" style="125" customWidth="1"/>
    <col min="11011" max="11011" width="5.88671875" style="125" customWidth="1"/>
    <col min="11012" max="11012" width="7.77734375" style="125" customWidth="1"/>
    <col min="11013" max="11014" width="11.6640625" style="125" customWidth="1"/>
    <col min="11015" max="11015" width="0.88671875" style="125" customWidth="1"/>
    <col min="11016" max="11016" width="10.109375" style="125" customWidth="1"/>
    <col min="11017" max="11261" width="9" style="125"/>
    <col min="11262" max="11262" width="3.6640625" style="125" customWidth="1"/>
    <col min="11263" max="11263" width="14.6640625" style="125" customWidth="1"/>
    <col min="11264" max="11266" width="12.6640625" style="125" customWidth="1"/>
    <col min="11267" max="11267" width="5.88671875" style="125" customWidth="1"/>
    <col min="11268" max="11268" width="7.77734375" style="125" customWidth="1"/>
    <col min="11269" max="11270" width="11.6640625" style="125" customWidth="1"/>
    <col min="11271" max="11271" width="0.88671875" style="125" customWidth="1"/>
    <col min="11272" max="11272" width="10.109375" style="125" customWidth="1"/>
    <col min="11273" max="11517" width="9" style="125"/>
    <col min="11518" max="11518" width="3.6640625" style="125" customWidth="1"/>
    <col min="11519" max="11519" width="14.6640625" style="125" customWidth="1"/>
    <col min="11520" max="11522" width="12.6640625" style="125" customWidth="1"/>
    <col min="11523" max="11523" width="5.88671875" style="125" customWidth="1"/>
    <col min="11524" max="11524" width="7.77734375" style="125" customWidth="1"/>
    <col min="11525" max="11526" width="11.6640625" style="125" customWidth="1"/>
    <col min="11527" max="11527" width="0.88671875" style="125" customWidth="1"/>
    <col min="11528" max="11528" width="10.109375" style="125" customWidth="1"/>
    <col min="11529" max="11773" width="9" style="125"/>
    <col min="11774" max="11774" width="3.6640625" style="125" customWidth="1"/>
    <col min="11775" max="11775" width="14.6640625" style="125" customWidth="1"/>
    <col min="11776" max="11778" width="12.6640625" style="125" customWidth="1"/>
    <col min="11779" max="11779" width="5.88671875" style="125" customWidth="1"/>
    <col min="11780" max="11780" width="7.77734375" style="125" customWidth="1"/>
    <col min="11781" max="11782" width="11.6640625" style="125" customWidth="1"/>
    <col min="11783" max="11783" width="0.88671875" style="125" customWidth="1"/>
    <col min="11784" max="11784" width="10.109375" style="125" customWidth="1"/>
    <col min="11785" max="12029" width="9" style="125"/>
    <col min="12030" max="12030" width="3.6640625" style="125" customWidth="1"/>
    <col min="12031" max="12031" width="14.6640625" style="125" customWidth="1"/>
    <col min="12032" max="12034" width="12.6640625" style="125" customWidth="1"/>
    <col min="12035" max="12035" width="5.88671875" style="125" customWidth="1"/>
    <col min="12036" max="12036" width="7.77734375" style="125" customWidth="1"/>
    <col min="12037" max="12038" width="11.6640625" style="125" customWidth="1"/>
    <col min="12039" max="12039" width="0.88671875" style="125" customWidth="1"/>
    <col min="12040" max="12040" width="10.109375" style="125" customWidth="1"/>
    <col min="12041" max="12285" width="9" style="125"/>
    <col min="12286" max="12286" width="3.6640625" style="125" customWidth="1"/>
    <col min="12287" max="12287" width="14.6640625" style="125" customWidth="1"/>
    <col min="12288" max="12290" width="12.6640625" style="125" customWidth="1"/>
    <col min="12291" max="12291" width="5.88671875" style="125" customWidth="1"/>
    <col min="12292" max="12292" width="7.77734375" style="125" customWidth="1"/>
    <col min="12293" max="12294" width="11.6640625" style="125" customWidth="1"/>
    <col min="12295" max="12295" width="0.88671875" style="125" customWidth="1"/>
    <col min="12296" max="12296" width="10.109375" style="125" customWidth="1"/>
    <col min="12297" max="12541" width="9" style="125"/>
    <col min="12542" max="12542" width="3.6640625" style="125" customWidth="1"/>
    <col min="12543" max="12543" width="14.6640625" style="125" customWidth="1"/>
    <col min="12544" max="12546" width="12.6640625" style="125" customWidth="1"/>
    <col min="12547" max="12547" width="5.88671875" style="125" customWidth="1"/>
    <col min="12548" max="12548" width="7.77734375" style="125" customWidth="1"/>
    <col min="12549" max="12550" width="11.6640625" style="125" customWidth="1"/>
    <col min="12551" max="12551" width="0.88671875" style="125" customWidth="1"/>
    <col min="12552" max="12552" width="10.109375" style="125" customWidth="1"/>
    <col min="12553" max="12797" width="9" style="125"/>
    <col min="12798" max="12798" width="3.6640625" style="125" customWidth="1"/>
    <col min="12799" max="12799" width="14.6640625" style="125" customWidth="1"/>
    <col min="12800" max="12802" width="12.6640625" style="125" customWidth="1"/>
    <col min="12803" max="12803" width="5.88671875" style="125" customWidth="1"/>
    <col min="12804" max="12804" width="7.77734375" style="125" customWidth="1"/>
    <col min="12805" max="12806" width="11.6640625" style="125" customWidth="1"/>
    <col min="12807" max="12807" width="0.88671875" style="125" customWidth="1"/>
    <col min="12808" max="12808" width="10.109375" style="125" customWidth="1"/>
    <col min="12809" max="13053" width="9" style="125"/>
    <col min="13054" max="13054" width="3.6640625" style="125" customWidth="1"/>
    <col min="13055" max="13055" width="14.6640625" style="125" customWidth="1"/>
    <col min="13056" max="13058" width="12.6640625" style="125" customWidth="1"/>
    <col min="13059" max="13059" width="5.88671875" style="125" customWidth="1"/>
    <col min="13060" max="13060" width="7.77734375" style="125" customWidth="1"/>
    <col min="13061" max="13062" width="11.6640625" style="125" customWidth="1"/>
    <col min="13063" max="13063" width="0.88671875" style="125" customWidth="1"/>
    <col min="13064" max="13064" width="10.109375" style="125" customWidth="1"/>
    <col min="13065" max="13309" width="9" style="125"/>
    <col min="13310" max="13310" width="3.6640625" style="125" customWidth="1"/>
    <col min="13311" max="13311" width="14.6640625" style="125" customWidth="1"/>
    <col min="13312" max="13314" width="12.6640625" style="125" customWidth="1"/>
    <col min="13315" max="13315" width="5.88671875" style="125" customWidth="1"/>
    <col min="13316" max="13316" width="7.77734375" style="125" customWidth="1"/>
    <col min="13317" max="13318" width="11.6640625" style="125" customWidth="1"/>
    <col min="13319" max="13319" width="0.88671875" style="125" customWidth="1"/>
    <col min="13320" max="13320" width="10.109375" style="125" customWidth="1"/>
    <col min="13321" max="13565" width="9" style="125"/>
    <col min="13566" max="13566" width="3.6640625" style="125" customWidth="1"/>
    <col min="13567" max="13567" width="14.6640625" style="125" customWidth="1"/>
    <col min="13568" max="13570" width="12.6640625" style="125" customWidth="1"/>
    <col min="13571" max="13571" width="5.88671875" style="125" customWidth="1"/>
    <col min="13572" max="13572" width="7.77734375" style="125" customWidth="1"/>
    <col min="13573" max="13574" width="11.6640625" style="125" customWidth="1"/>
    <col min="13575" max="13575" width="0.88671875" style="125" customWidth="1"/>
    <col min="13576" max="13576" width="10.109375" style="125" customWidth="1"/>
    <col min="13577" max="13821" width="9" style="125"/>
    <col min="13822" max="13822" width="3.6640625" style="125" customWidth="1"/>
    <col min="13823" max="13823" width="14.6640625" style="125" customWidth="1"/>
    <col min="13824" max="13826" width="12.6640625" style="125" customWidth="1"/>
    <col min="13827" max="13827" width="5.88671875" style="125" customWidth="1"/>
    <col min="13828" max="13828" width="7.77734375" style="125" customWidth="1"/>
    <col min="13829" max="13830" width="11.6640625" style="125" customWidth="1"/>
    <col min="13831" max="13831" width="0.88671875" style="125" customWidth="1"/>
    <col min="13832" max="13832" width="10.109375" style="125" customWidth="1"/>
    <col min="13833" max="14077" width="9" style="125"/>
    <col min="14078" max="14078" width="3.6640625" style="125" customWidth="1"/>
    <col min="14079" max="14079" width="14.6640625" style="125" customWidth="1"/>
    <col min="14080" max="14082" width="12.6640625" style="125" customWidth="1"/>
    <col min="14083" max="14083" width="5.88671875" style="125" customWidth="1"/>
    <col min="14084" max="14084" width="7.77734375" style="125" customWidth="1"/>
    <col min="14085" max="14086" width="11.6640625" style="125" customWidth="1"/>
    <col min="14087" max="14087" width="0.88671875" style="125" customWidth="1"/>
    <col min="14088" max="14088" width="10.109375" style="125" customWidth="1"/>
    <col min="14089" max="14333" width="9" style="125"/>
    <col min="14334" max="14334" width="3.6640625" style="125" customWidth="1"/>
    <col min="14335" max="14335" width="14.6640625" style="125" customWidth="1"/>
    <col min="14336" max="14338" width="12.6640625" style="125" customWidth="1"/>
    <col min="14339" max="14339" width="5.88671875" style="125" customWidth="1"/>
    <col min="14340" max="14340" width="7.77734375" style="125" customWidth="1"/>
    <col min="14341" max="14342" width="11.6640625" style="125" customWidth="1"/>
    <col min="14343" max="14343" width="0.88671875" style="125" customWidth="1"/>
    <col min="14344" max="14344" width="10.109375" style="125" customWidth="1"/>
    <col min="14345" max="14589" width="9" style="125"/>
    <col min="14590" max="14590" width="3.6640625" style="125" customWidth="1"/>
    <col min="14591" max="14591" width="14.6640625" style="125" customWidth="1"/>
    <col min="14592" max="14594" width="12.6640625" style="125" customWidth="1"/>
    <col min="14595" max="14595" width="5.88671875" style="125" customWidth="1"/>
    <col min="14596" max="14596" width="7.77734375" style="125" customWidth="1"/>
    <col min="14597" max="14598" width="11.6640625" style="125" customWidth="1"/>
    <col min="14599" max="14599" width="0.88671875" style="125" customWidth="1"/>
    <col min="14600" max="14600" width="10.109375" style="125" customWidth="1"/>
    <col min="14601" max="14845" width="9" style="125"/>
    <col min="14846" max="14846" width="3.6640625" style="125" customWidth="1"/>
    <col min="14847" max="14847" width="14.6640625" style="125" customWidth="1"/>
    <col min="14848" max="14850" width="12.6640625" style="125" customWidth="1"/>
    <col min="14851" max="14851" width="5.88671875" style="125" customWidth="1"/>
    <col min="14852" max="14852" width="7.77734375" style="125" customWidth="1"/>
    <col min="14853" max="14854" width="11.6640625" style="125" customWidth="1"/>
    <col min="14855" max="14855" width="0.88671875" style="125" customWidth="1"/>
    <col min="14856" max="14856" width="10.109375" style="125" customWidth="1"/>
    <col min="14857" max="15101" width="9" style="125"/>
    <col min="15102" max="15102" width="3.6640625" style="125" customWidth="1"/>
    <col min="15103" max="15103" width="14.6640625" style="125" customWidth="1"/>
    <col min="15104" max="15106" width="12.6640625" style="125" customWidth="1"/>
    <col min="15107" max="15107" width="5.88671875" style="125" customWidth="1"/>
    <col min="15108" max="15108" width="7.77734375" style="125" customWidth="1"/>
    <col min="15109" max="15110" width="11.6640625" style="125" customWidth="1"/>
    <col min="15111" max="15111" width="0.88671875" style="125" customWidth="1"/>
    <col min="15112" max="15112" width="10.109375" style="125" customWidth="1"/>
    <col min="15113" max="15357" width="9" style="125"/>
    <col min="15358" max="15358" width="3.6640625" style="125" customWidth="1"/>
    <col min="15359" max="15359" width="14.6640625" style="125" customWidth="1"/>
    <col min="15360" max="15362" width="12.6640625" style="125" customWidth="1"/>
    <col min="15363" max="15363" width="5.88671875" style="125" customWidth="1"/>
    <col min="15364" max="15364" width="7.77734375" style="125" customWidth="1"/>
    <col min="15365" max="15366" width="11.6640625" style="125" customWidth="1"/>
    <col min="15367" max="15367" width="0.88671875" style="125" customWidth="1"/>
    <col min="15368" max="15368" width="10.109375" style="125" customWidth="1"/>
    <col min="15369" max="15613" width="9" style="125"/>
    <col min="15614" max="15614" width="3.6640625" style="125" customWidth="1"/>
    <col min="15615" max="15615" width="14.6640625" style="125" customWidth="1"/>
    <col min="15616" max="15618" width="12.6640625" style="125" customWidth="1"/>
    <col min="15619" max="15619" width="5.88671875" style="125" customWidth="1"/>
    <col min="15620" max="15620" width="7.77734375" style="125" customWidth="1"/>
    <col min="15621" max="15622" width="11.6640625" style="125" customWidth="1"/>
    <col min="15623" max="15623" width="0.88671875" style="125" customWidth="1"/>
    <col min="15624" max="15624" width="10.109375" style="125" customWidth="1"/>
    <col min="15625" max="15869" width="9" style="125"/>
    <col min="15870" max="15870" width="3.6640625" style="125" customWidth="1"/>
    <col min="15871" max="15871" width="14.6640625" style="125" customWidth="1"/>
    <col min="15872" max="15874" width="12.6640625" style="125" customWidth="1"/>
    <col min="15875" max="15875" width="5.88671875" style="125" customWidth="1"/>
    <col min="15876" max="15876" width="7.77734375" style="125" customWidth="1"/>
    <col min="15877" max="15878" width="11.6640625" style="125" customWidth="1"/>
    <col min="15879" max="15879" width="0.88671875" style="125" customWidth="1"/>
    <col min="15880" max="15880" width="10.109375" style="125" customWidth="1"/>
    <col min="15881" max="16125" width="9" style="125"/>
    <col min="16126" max="16126" width="3.6640625" style="125" customWidth="1"/>
    <col min="16127" max="16127" width="14.6640625" style="125" customWidth="1"/>
    <col min="16128" max="16130" width="12.6640625" style="125" customWidth="1"/>
    <col min="16131" max="16131" width="5.88671875" style="125" customWidth="1"/>
    <col min="16132" max="16132" width="7.77734375" style="125" customWidth="1"/>
    <col min="16133" max="16134" width="11.6640625" style="125" customWidth="1"/>
    <col min="16135" max="16135" width="0.88671875" style="125" customWidth="1"/>
    <col min="16136" max="16136" width="10.109375" style="125" customWidth="1"/>
    <col min="16137" max="16384" width="9" style="125"/>
  </cols>
  <sheetData>
    <row r="1" spans="1:12" ht="7.2" customHeight="1">
      <c r="H1" s="126" t="s">
        <v>224</v>
      </c>
      <c r="I1" s="113"/>
      <c r="J1" s="113"/>
      <c r="K1" s="113"/>
      <c r="L1" s="113"/>
    </row>
    <row r="2" spans="1:12" ht="7.2" customHeight="1">
      <c r="A2" s="127"/>
      <c r="B2" s="127"/>
      <c r="G2" s="128"/>
      <c r="H2" s="126"/>
      <c r="I2" s="113"/>
      <c r="J2" s="113"/>
      <c r="K2" s="113"/>
      <c r="L2" s="113"/>
    </row>
    <row r="3" spans="1:12" ht="7.2" customHeight="1">
      <c r="A3" s="129"/>
      <c r="B3" s="129"/>
      <c r="C3" s="129"/>
      <c r="D3" s="130"/>
      <c r="E3" s="130"/>
      <c r="H3" s="126" t="s">
        <v>225</v>
      </c>
      <c r="I3" s="112" t="s">
        <v>226</v>
      </c>
      <c r="J3" s="112"/>
      <c r="K3" s="112"/>
      <c r="L3" s="112"/>
    </row>
    <row r="4" spans="1:12" ht="7.2" customHeight="1">
      <c r="A4" s="131"/>
      <c r="B4" s="131"/>
      <c r="C4" s="131"/>
      <c r="D4" s="131"/>
      <c r="E4" s="131"/>
      <c r="H4" s="126"/>
      <c r="I4" s="112"/>
      <c r="J4" s="112"/>
      <c r="K4" s="112"/>
      <c r="L4" s="112"/>
    </row>
    <row r="5" spans="1:12" ht="7.2" customHeight="1">
      <c r="A5" s="132"/>
      <c r="B5" s="132"/>
      <c r="C5" s="132"/>
      <c r="D5" s="132"/>
      <c r="E5" s="132"/>
      <c r="F5" s="132"/>
      <c r="G5" s="132"/>
      <c r="H5" s="126"/>
      <c r="I5" s="112" t="s">
        <v>227</v>
      </c>
      <c r="J5" s="112"/>
      <c r="K5" s="112"/>
      <c r="L5" s="112"/>
    </row>
    <row r="6" spans="1:12" ht="7.2" customHeight="1">
      <c r="H6" s="126"/>
      <c r="I6" s="112"/>
      <c r="J6" s="112"/>
      <c r="K6" s="112"/>
      <c r="L6" s="112"/>
    </row>
    <row r="7" spans="1:12" ht="15" customHeight="1">
      <c r="A7" s="133" t="s">
        <v>92</v>
      </c>
      <c r="B7" s="133"/>
      <c r="C7" s="133"/>
      <c r="D7" s="133"/>
      <c r="E7" s="133"/>
      <c r="F7" s="133"/>
      <c r="G7" s="133"/>
      <c r="H7" s="133"/>
      <c r="I7" s="133"/>
      <c r="J7" s="133"/>
      <c r="K7" s="133"/>
      <c r="L7" s="133"/>
    </row>
    <row r="8" spans="1:12" ht="15" customHeight="1">
      <c r="A8" s="133"/>
      <c r="B8" s="133"/>
      <c r="C8" s="133"/>
      <c r="D8" s="133"/>
      <c r="E8" s="133"/>
      <c r="F8" s="133"/>
      <c r="G8" s="133"/>
      <c r="H8" s="133"/>
      <c r="I8" s="133"/>
      <c r="J8" s="133"/>
      <c r="K8" s="133"/>
      <c r="L8" s="133"/>
    </row>
    <row r="9" spans="1:12" ht="15" customHeight="1">
      <c r="A9" s="134" t="s">
        <v>121</v>
      </c>
      <c r="B9" s="135"/>
      <c r="C9" s="136" t="s">
        <v>183</v>
      </c>
      <c r="D9" s="137"/>
      <c r="E9" s="138"/>
      <c r="F9" s="139"/>
      <c r="G9" s="140" t="s">
        <v>181</v>
      </c>
      <c r="H9" s="141"/>
      <c r="I9" s="141"/>
      <c r="J9" s="141"/>
      <c r="K9" s="141"/>
      <c r="L9" s="142" t="s">
        <v>182</v>
      </c>
    </row>
    <row r="10" spans="1:12" ht="15" customHeight="1">
      <c r="A10" s="143"/>
      <c r="B10" s="144"/>
      <c r="C10" s="145" t="s">
        <v>164</v>
      </c>
      <c r="D10" s="146"/>
      <c r="E10" s="147"/>
      <c r="F10" s="114"/>
      <c r="G10" s="148" t="s">
        <v>47</v>
      </c>
      <c r="H10" s="149" t="s">
        <v>193</v>
      </c>
      <c r="I10" s="149"/>
      <c r="J10" s="149"/>
      <c r="K10" s="150"/>
      <c r="L10" s="151" t="s">
        <v>186</v>
      </c>
    </row>
    <row r="11" spans="1:12" ht="30.75" customHeight="1">
      <c r="A11" s="143"/>
      <c r="B11" s="144"/>
      <c r="C11" s="145" t="s">
        <v>149</v>
      </c>
      <c r="D11" s="146"/>
      <c r="E11" s="147"/>
      <c r="F11" s="114"/>
      <c r="G11" s="152" t="s">
        <v>184</v>
      </c>
      <c r="H11" s="153" t="s">
        <v>185</v>
      </c>
      <c r="I11" s="153"/>
      <c r="J11" s="153"/>
      <c r="K11" s="340"/>
      <c r="L11" s="154" t="s">
        <v>187</v>
      </c>
    </row>
    <row r="12" spans="1:12" ht="15" customHeight="1">
      <c r="A12" s="143"/>
      <c r="B12" s="144"/>
      <c r="C12" s="155" t="s">
        <v>48</v>
      </c>
      <c r="D12" s="156"/>
      <c r="E12" s="157"/>
      <c r="F12" s="118"/>
      <c r="G12" s="158" t="s">
        <v>49</v>
      </c>
      <c r="H12" s="159"/>
      <c r="I12" s="159"/>
      <c r="L12" s="151"/>
    </row>
    <row r="13" spans="1:12" ht="15" customHeight="1">
      <c r="A13" s="143"/>
      <c r="B13" s="144"/>
      <c r="C13" s="155" t="s">
        <v>200</v>
      </c>
      <c r="D13" s="156"/>
      <c r="E13" s="157"/>
      <c r="F13" s="118"/>
      <c r="G13" s="160" t="s">
        <v>211</v>
      </c>
      <c r="H13" s="161"/>
      <c r="I13" s="161"/>
      <c r="J13" s="162"/>
      <c r="K13" s="162"/>
      <c r="L13" s="151" t="s">
        <v>188</v>
      </c>
    </row>
    <row r="14" spans="1:12" ht="15" customHeight="1">
      <c r="A14" s="143"/>
      <c r="B14" s="144"/>
      <c r="C14" s="155" t="s">
        <v>201</v>
      </c>
      <c r="D14" s="156"/>
      <c r="E14" s="157"/>
      <c r="F14" s="118"/>
      <c r="G14" s="163" t="s">
        <v>212</v>
      </c>
      <c r="H14" s="164"/>
      <c r="I14" s="164"/>
      <c r="J14" s="164"/>
      <c r="K14" s="164"/>
      <c r="L14" s="151" t="s">
        <v>189</v>
      </c>
    </row>
    <row r="15" spans="1:12" ht="15" customHeight="1">
      <c r="A15" s="143"/>
      <c r="B15" s="144"/>
      <c r="C15" s="165" t="s">
        <v>202</v>
      </c>
      <c r="D15" s="166"/>
      <c r="E15" s="167"/>
      <c r="F15" s="119"/>
      <c r="G15" s="168" t="s">
        <v>213</v>
      </c>
      <c r="H15" s="169"/>
      <c r="I15" s="169"/>
      <c r="J15" s="164"/>
      <c r="K15" s="164"/>
      <c r="L15" s="151" t="s">
        <v>188</v>
      </c>
    </row>
    <row r="16" spans="1:12" ht="15" customHeight="1">
      <c r="A16" s="143"/>
      <c r="B16" s="144"/>
      <c r="C16" s="165" t="s">
        <v>203</v>
      </c>
      <c r="D16" s="166"/>
      <c r="E16" s="167"/>
      <c r="F16" s="114"/>
      <c r="G16" s="168" t="s">
        <v>147</v>
      </c>
      <c r="H16" s="169"/>
      <c r="I16" s="170"/>
      <c r="J16" s="171"/>
      <c r="K16" s="164"/>
      <c r="L16" s="172" t="s">
        <v>190</v>
      </c>
    </row>
    <row r="17" spans="1:12" ht="15" customHeight="1">
      <c r="A17" s="143"/>
      <c r="B17" s="144"/>
      <c r="C17" s="145" t="s">
        <v>178</v>
      </c>
      <c r="D17" s="146"/>
      <c r="E17" s="147"/>
      <c r="F17" s="114"/>
      <c r="G17" s="173" t="s">
        <v>50</v>
      </c>
      <c r="H17" s="174"/>
      <c r="I17" s="174"/>
      <c r="J17" s="174"/>
      <c r="K17" s="171"/>
      <c r="L17" s="175" t="s">
        <v>191</v>
      </c>
    </row>
    <row r="18" spans="1:12" s="176" customFormat="1" ht="15" customHeight="1">
      <c r="A18" s="143"/>
      <c r="B18" s="144"/>
      <c r="C18" s="145" t="s">
        <v>179</v>
      </c>
      <c r="D18" s="146"/>
      <c r="E18" s="147"/>
      <c r="F18" s="114"/>
      <c r="G18" s="173" t="s">
        <v>180</v>
      </c>
      <c r="H18" s="174"/>
      <c r="I18" s="174"/>
      <c r="J18" s="174"/>
      <c r="K18" s="150"/>
      <c r="L18" s="175" t="s">
        <v>191</v>
      </c>
    </row>
    <row r="19" spans="1:12" ht="15" customHeight="1">
      <c r="A19" s="177"/>
      <c r="B19" s="178"/>
      <c r="C19" s="179" t="s">
        <v>46</v>
      </c>
      <c r="D19" s="180"/>
      <c r="E19" s="181"/>
      <c r="F19" s="118"/>
      <c r="G19" s="182" t="s">
        <v>47</v>
      </c>
      <c r="H19" s="164"/>
      <c r="I19" s="164"/>
      <c r="J19" s="162"/>
      <c r="K19" s="162"/>
      <c r="L19" s="151" t="s">
        <v>192</v>
      </c>
    </row>
    <row r="20" spans="1:12" ht="10.5" customHeight="1">
      <c r="A20" s="183"/>
      <c r="B20" s="183"/>
      <c r="C20" s="184"/>
      <c r="D20" s="184"/>
      <c r="E20" s="184"/>
      <c r="F20" s="184"/>
      <c r="G20" s="184"/>
      <c r="H20" s="184"/>
      <c r="I20" s="184"/>
    </row>
    <row r="21" spans="1:12" ht="20.25" customHeight="1">
      <c r="A21" s="185" t="s">
        <v>150</v>
      </c>
      <c r="B21" s="186"/>
      <c r="C21" s="187" t="s">
        <v>51</v>
      </c>
      <c r="D21" s="188"/>
      <c r="E21" s="188"/>
      <c r="F21" s="188"/>
      <c r="G21" s="189"/>
      <c r="H21" s="137" t="s">
        <v>52</v>
      </c>
      <c r="I21" s="137"/>
      <c r="J21" s="138"/>
      <c r="K21" s="190"/>
      <c r="L21" s="191" t="s">
        <v>53</v>
      </c>
    </row>
    <row r="22" spans="1:12" ht="30" customHeight="1">
      <c r="A22" s="192"/>
      <c r="B22" s="193"/>
      <c r="C22" s="194"/>
      <c r="D22" s="195"/>
      <c r="E22" s="195"/>
      <c r="F22" s="195"/>
      <c r="G22" s="196"/>
      <c r="H22" s="197" t="s">
        <v>54</v>
      </c>
      <c r="I22" s="198" t="s">
        <v>153</v>
      </c>
      <c r="J22" s="199" t="s">
        <v>55</v>
      </c>
      <c r="K22" s="190"/>
      <c r="L22" s="200"/>
    </row>
    <row r="23" spans="1:12" s="176" customFormat="1" ht="12.9" customHeight="1">
      <c r="A23" s="201" t="s">
        <v>174</v>
      </c>
      <c r="B23" s="202"/>
      <c r="C23" s="203" t="s">
        <v>175</v>
      </c>
      <c r="D23" s="204"/>
      <c r="E23" s="204"/>
      <c r="F23" s="204"/>
      <c r="G23" s="205"/>
      <c r="H23" s="206">
        <f>F10*220000</f>
        <v>0</v>
      </c>
      <c r="I23" s="115"/>
      <c r="J23" s="115"/>
      <c r="L23" s="115"/>
    </row>
    <row r="24" spans="1:12" s="176" customFormat="1" ht="12.9" customHeight="1">
      <c r="A24" s="207"/>
      <c r="B24" s="208"/>
      <c r="C24" s="209" t="s">
        <v>176</v>
      </c>
      <c r="D24" s="210"/>
      <c r="E24" s="210"/>
      <c r="F24" s="210"/>
      <c r="G24" s="211"/>
      <c r="H24" s="212"/>
      <c r="I24" s="116"/>
      <c r="J24" s="116"/>
      <c r="L24" s="116"/>
    </row>
    <row r="25" spans="1:12" ht="12.9" customHeight="1">
      <c r="A25" s="213" t="s">
        <v>165</v>
      </c>
      <c r="B25" s="214"/>
      <c r="C25" s="215" t="s">
        <v>56</v>
      </c>
      <c r="D25" s="214"/>
      <c r="E25" s="214"/>
      <c r="F25" s="214"/>
      <c r="G25" s="216"/>
      <c r="H25" s="217">
        <f>IF(F11&gt;=11,"255000",IF(F11&gt;=6,"204000",IF(F11=0,"0","153000"))*1)*1</f>
        <v>0</v>
      </c>
      <c r="I25" s="115"/>
      <c r="J25" s="115"/>
      <c r="K25" s="190"/>
      <c r="L25" s="115"/>
    </row>
    <row r="26" spans="1:12" ht="12.9" customHeight="1">
      <c r="A26" s="220"/>
      <c r="B26" s="221"/>
      <c r="C26" s="222" t="s">
        <v>157</v>
      </c>
      <c r="D26" s="221"/>
      <c r="E26" s="221"/>
      <c r="F26" s="221"/>
      <c r="G26" s="223"/>
      <c r="H26" s="224"/>
      <c r="I26" s="117"/>
      <c r="J26" s="117"/>
      <c r="K26" s="190"/>
      <c r="L26" s="117"/>
    </row>
    <row r="27" spans="1:12" ht="12.9" customHeight="1">
      <c r="A27" s="220"/>
      <c r="B27" s="221"/>
      <c r="C27" s="227" t="s">
        <v>151</v>
      </c>
      <c r="D27" s="170"/>
      <c r="E27" s="170"/>
      <c r="F27" s="170"/>
      <c r="G27" s="228"/>
      <c r="H27" s="224"/>
      <c r="I27" s="117"/>
      <c r="J27" s="117"/>
      <c r="K27" s="190"/>
      <c r="L27" s="117"/>
    </row>
    <row r="28" spans="1:12" ht="12.9" customHeight="1">
      <c r="A28" s="220"/>
      <c r="B28" s="221"/>
      <c r="C28" s="227" t="s">
        <v>158</v>
      </c>
      <c r="D28" s="170"/>
      <c r="E28" s="170"/>
      <c r="F28" s="170"/>
      <c r="G28" s="228"/>
      <c r="H28" s="224"/>
      <c r="I28" s="117"/>
      <c r="J28" s="117"/>
      <c r="K28" s="190"/>
      <c r="L28" s="117"/>
    </row>
    <row r="29" spans="1:12" ht="12.9" customHeight="1">
      <c r="A29" s="220"/>
      <c r="B29" s="221"/>
      <c r="C29" s="227" t="s">
        <v>159</v>
      </c>
      <c r="D29" s="170"/>
      <c r="E29" s="170"/>
      <c r="F29" s="170"/>
      <c r="G29" s="228"/>
      <c r="H29" s="229"/>
      <c r="I29" s="116"/>
      <c r="J29" s="116"/>
      <c r="K29" s="190"/>
      <c r="L29" s="116"/>
    </row>
    <row r="30" spans="1:12" ht="12.9" customHeight="1">
      <c r="A30" s="222"/>
      <c r="B30" s="221"/>
      <c r="C30" s="232" t="s">
        <v>152</v>
      </c>
      <c r="D30" s="233"/>
      <c r="E30" s="233"/>
      <c r="F30" s="233"/>
      <c r="G30" s="234"/>
      <c r="H30" s="115"/>
      <c r="I30" s="218">
        <f>IF(F10=0,0,51000)</f>
        <v>0</v>
      </c>
      <c r="J30" s="115"/>
      <c r="K30" s="190"/>
      <c r="L30" s="115"/>
    </row>
    <row r="31" spans="1:12" ht="12.9" customHeight="1">
      <c r="A31" s="222"/>
      <c r="B31" s="221"/>
      <c r="C31" s="235" t="s">
        <v>160</v>
      </c>
      <c r="D31" s="236"/>
      <c r="E31" s="236"/>
      <c r="F31" s="236"/>
      <c r="G31" s="237"/>
      <c r="H31" s="116"/>
      <c r="I31" s="225"/>
      <c r="J31" s="116"/>
      <c r="K31" s="190"/>
      <c r="L31" s="116"/>
    </row>
    <row r="32" spans="1:12" ht="12.9" customHeight="1">
      <c r="A32" s="213" t="s">
        <v>166</v>
      </c>
      <c r="B32" s="214"/>
      <c r="C32" s="238" t="s">
        <v>130</v>
      </c>
      <c r="D32" s="239"/>
      <c r="E32" s="239"/>
      <c r="F32" s="239"/>
      <c r="G32" s="240"/>
      <c r="H32" s="241">
        <f>IF(F10=0,0,51000)</f>
        <v>0</v>
      </c>
      <c r="I32" s="115"/>
      <c r="J32" s="115"/>
      <c r="K32" s="190"/>
      <c r="L32" s="115"/>
    </row>
    <row r="33" spans="1:12" ht="12.9" customHeight="1">
      <c r="A33" s="222"/>
      <c r="B33" s="221"/>
      <c r="C33" s="222" t="s">
        <v>161</v>
      </c>
      <c r="D33" s="221"/>
      <c r="E33" s="221"/>
      <c r="F33" s="221"/>
      <c r="G33" s="223"/>
      <c r="H33" s="242"/>
      <c r="I33" s="117"/>
      <c r="J33" s="117"/>
      <c r="K33" s="190"/>
      <c r="L33" s="117"/>
    </row>
    <row r="34" spans="1:12" ht="12.75" customHeight="1">
      <c r="A34" s="222"/>
      <c r="B34" s="221"/>
      <c r="C34" s="243" t="s">
        <v>194</v>
      </c>
      <c r="D34" s="244"/>
      <c r="E34" s="244"/>
      <c r="F34" s="244"/>
      <c r="G34" s="245"/>
      <c r="H34" s="246"/>
      <c r="I34" s="116"/>
      <c r="J34" s="116"/>
      <c r="K34" s="190"/>
      <c r="L34" s="116"/>
    </row>
    <row r="35" spans="1:12" ht="12.9" customHeight="1">
      <c r="A35" s="213" t="s">
        <v>167</v>
      </c>
      <c r="B35" s="214"/>
      <c r="C35" s="215" t="s">
        <v>57</v>
      </c>
      <c r="D35" s="214"/>
      <c r="E35" s="214"/>
      <c r="F35" s="214"/>
      <c r="G35" s="216"/>
      <c r="H35" s="120">
        <v>0</v>
      </c>
      <c r="I35" s="115"/>
      <c r="J35" s="115"/>
      <c r="K35" s="190"/>
      <c r="L35" s="115"/>
    </row>
    <row r="36" spans="1:12" ht="12.9" customHeight="1">
      <c r="A36" s="222"/>
      <c r="B36" s="221"/>
      <c r="C36" s="247" t="s">
        <v>122</v>
      </c>
      <c r="D36" s="248"/>
      <c r="E36" s="248"/>
      <c r="F36" s="248"/>
      <c r="G36" s="249"/>
      <c r="H36" s="121"/>
      <c r="I36" s="117"/>
      <c r="J36" s="117"/>
      <c r="K36" s="190"/>
      <c r="L36" s="117"/>
    </row>
    <row r="37" spans="1:12" ht="12.9" customHeight="1">
      <c r="A37" s="222"/>
      <c r="B37" s="221"/>
      <c r="C37" s="250"/>
      <c r="D37" s="251"/>
      <c r="E37" s="251"/>
      <c r="F37" s="251"/>
      <c r="G37" s="252"/>
      <c r="H37" s="122"/>
      <c r="I37" s="116"/>
      <c r="J37" s="116"/>
      <c r="K37" s="190"/>
      <c r="L37" s="116"/>
    </row>
    <row r="38" spans="1:12" ht="12.9" customHeight="1">
      <c r="A38" s="213" t="s">
        <v>168</v>
      </c>
      <c r="B38" s="214"/>
      <c r="C38" s="215" t="s">
        <v>58</v>
      </c>
      <c r="D38" s="214"/>
      <c r="E38" s="214"/>
      <c r="F38" s="214"/>
      <c r="G38" s="216"/>
      <c r="H38" s="120">
        <v>0</v>
      </c>
      <c r="I38" s="115"/>
      <c r="J38" s="115"/>
      <c r="K38" s="190"/>
      <c r="L38" s="115"/>
    </row>
    <row r="39" spans="1:12" ht="12.9" customHeight="1">
      <c r="A39" s="222"/>
      <c r="B39" s="221"/>
      <c r="C39" s="247" t="s">
        <v>59</v>
      </c>
      <c r="D39" s="248"/>
      <c r="E39" s="248"/>
      <c r="F39" s="253"/>
      <c r="G39" s="249"/>
      <c r="H39" s="123"/>
      <c r="I39" s="117"/>
      <c r="J39" s="117"/>
      <c r="K39" s="190"/>
      <c r="L39" s="117"/>
    </row>
    <row r="40" spans="1:12" ht="12.9" customHeight="1">
      <c r="A40" s="222"/>
      <c r="B40" s="221"/>
      <c r="C40" s="250"/>
      <c r="D40" s="251"/>
      <c r="E40" s="251"/>
      <c r="F40" s="251"/>
      <c r="G40" s="252"/>
      <c r="H40" s="122"/>
      <c r="I40" s="116"/>
      <c r="J40" s="116"/>
      <c r="K40" s="190"/>
      <c r="L40" s="116"/>
    </row>
    <row r="41" spans="1:12" ht="12.9" customHeight="1">
      <c r="A41" s="213" t="s">
        <v>169</v>
      </c>
      <c r="B41" s="214"/>
      <c r="C41" s="215" t="s">
        <v>60</v>
      </c>
      <c r="D41" s="214"/>
      <c r="E41" s="214"/>
      <c r="F41" s="214"/>
      <c r="G41" s="216"/>
      <c r="H41" s="254">
        <f>IF(F10=0,0,102000)</f>
        <v>0</v>
      </c>
      <c r="I41" s="115"/>
      <c r="J41" s="219">
        <f>ROUNDUP(F13*8300,0)</f>
        <v>0</v>
      </c>
      <c r="K41" s="190"/>
      <c r="L41" s="254">
        <f>ROUNDUP(F15*3100,0)</f>
        <v>0</v>
      </c>
    </row>
    <row r="42" spans="1:12" ht="12.9" customHeight="1">
      <c r="A42" s="222"/>
      <c r="B42" s="221"/>
      <c r="C42" s="255" t="s">
        <v>162</v>
      </c>
      <c r="D42" s="256"/>
      <c r="E42" s="256"/>
      <c r="F42" s="256"/>
      <c r="G42" s="257"/>
      <c r="H42" s="258"/>
      <c r="I42" s="117"/>
      <c r="J42" s="226"/>
      <c r="K42" s="190"/>
      <c r="L42" s="258"/>
    </row>
    <row r="43" spans="1:12" ht="12.9" customHeight="1">
      <c r="A43" s="222"/>
      <c r="B43" s="221"/>
      <c r="C43" s="255" t="s">
        <v>214</v>
      </c>
      <c r="D43" s="256"/>
      <c r="E43" s="256"/>
      <c r="F43" s="256"/>
      <c r="G43" s="257"/>
      <c r="H43" s="259"/>
      <c r="I43" s="116"/>
      <c r="J43" s="226"/>
      <c r="K43" s="190"/>
      <c r="L43" s="259"/>
    </row>
    <row r="44" spans="1:12" ht="12.9" customHeight="1">
      <c r="A44" s="213" t="s">
        <v>170</v>
      </c>
      <c r="B44" s="260"/>
      <c r="C44" s="261" t="s">
        <v>61</v>
      </c>
      <c r="D44" s="262"/>
      <c r="E44" s="262"/>
      <c r="F44" s="262"/>
      <c r="G44" s="263"/>
      <c r="H44" s="218">
        <f>ROUNDUP(F14*7200,0)</f>
        <v>0</v>
      </c>
      <c r="I44" s="115"/>
      <c r="J44" s="115"/>
      <c r="K44" s="190"/>
      <c r="L44" s="115"/>
    </row>
    <row r="45" spans="1:12" ht="12.9" customHeight="1">
      <c r="A45" s="220"/>
      <c r="B45" s="264"/>
      <c r="C45" s="265" t="s">
        <v>215</v>
      </c>
      <c r="D45" s="266"/>
      <c r="E45" s="266"/>
      <c r="F45" s="266"/>
      <c r="G45" s="267"/>
      <c r="H45" s="225"/>
      <c r="I45" s="117"/>
      <c r="J45" s="117"/>
      <c r="K45" s="190"/>
      <c r="L45" s="117"/>
    </row>
    <row r="46" spans="1:12" ht="12.9" customHeight="1">
      <c r="A46" s="220"/>
      <c r="B46" s="264"/>
      <c r="C46" s="268"/>
      <c r="D46" s="269"/>
      <c r="E46" s="269"/>
      <c r="F46" s="269"/>
      <c r="G46" s="270"/>
      <c r="H46" s="230"/>
      <c r="I46" s="116"/>
      <c r="J46" s="116"/>
      <c r="K46" s="190"/>
      <c r="L46" s="116"/>
    </row>
    <row r="47" spans="1:12" ht="12.9" customHeight="1">
      <c r="A47" s="213" t="s">
        <v>171</v>
      </c>
      <c r="B47" s="260"/>
      <c r="C47" s="215" t="s">
        <v>62</v>
      </c>
      <c r="D47" s="214"/>
      <c r="E47" s="214"/>
      <c r="F47" s="214"/>
      <c r="G47" s="216"/>
      <c r="H47" s="254">
        <f>IF(F10=0,0,102000)</f>
        <v>0</v>
      </c>
      <c r="I47" s="115"/>
      <c r="J47" s="219">
        <f>ROUNDUP(F13*8300,0)</f>
        <v>0</v>
      </c>
      <c r="K47" s="190"/>
      <c r="L47" s="254">
        <f>ROUNDUP(F15*3100,0)</f>
        <v>0</v>
      </c>
    </row>
    <row r="48" spans="1:12" ht="12.9" customHeight="1">
      <c r="A48" s="220"/>
      <c r="B48" s="264"/>
      <c r="C48" s="255" t="s">
        <v>162</v>
      </c>
      <c r="D48" s="256"/>
      <c r="E48" s="256"/>
      <c r="F48" s="256"/>
      <c r="G48" s="257"/>
      <c r="H48" s="258"/>
      <c r="I48" s="117"/>
      <c r="J48" s="226"/>
      <c r="K48" s="190"/>
      <c r="L48" s="258"/>
    </row>
    <row r="49" spans="1:12" ht="12.9" customHeight="1">
      <c r="A49" s="220"/>
      <c r="B49" s="264"/>
      <c r="C49" s="255" t="s">
        <v>214</v>
      </c>
      <c r="D49" s="256"/>
      <c r="E49" s="256"/>
      <c r="F49" s="256"/>
      <c r="G49" s="257"/>
      <c r="H49" s="259"/>
      <c r="I49" s="116"/>
      <c r="J49" s="226"/>
      <c r="K49" s="190"/>
      <c r="L49" s="259"/>
    </row>
    <row r="50" spans="1:12" ht="12.9" customHeight="1">
      <c r="A50" s="213" t="s">
        <v>172</v>
      </c>
      <c r="B50" s="260"/>
      <c r="C50" s="215" t="s">
        <v>63</v>
      </c>
      <c r="D50" s="214"/>
      <c r="E50" s="214"/>
      <c r="F50" s="214"/>
      <c r="G50" s="216"/>
      <c r="H50" s="254">
        <f>IF(F10=0,0,51000)</f>
        <v>0</v>
      </c>
      <c r="I50" s="115"/>
      <c r="J50" s="115"/>
      <c r="K50" s="190"/>
      <c r="L50" s="115"/>
    </row>
    <row r="51" spans="1:12" ht="12.9" customHeight="1">
      <c r="A51" s="220"/>
      <c r="B51" s="264"/>
      <c r="C51" s="222" t="s">
        <v>161</v>
      </c>
      <c r="D51" s="221"/>
      <c r="E51" s="221"/>
      <c r="F51" s="221"/>
      <c r="G51" s="223"/>
      <c r="H51" s="258"/>
      <c r="I51" s="117"/>
      <c r="J51" s="117"/>
      <c r="K51" s="190"/>
      <c r="L51" s="117"/>
    </row>
    <row r="52" spans="1:12" ht="12.9" customHeight="1">
      <c r="A52" s="220"/>
      <c r="B52" s="264"/>
      <c r="C52" s="268"/>
      <c r="D52" s="269"/>
      <c r="E52" s="269"/>
      <c r="F52" s="269"/>
      <c r="G52" s="270"/>
      <c r="H52" s="259"/>
      <c r="I52" s="116"/>
      <c r="J52" s="116"/>
      <c r="K52" s="190"/>
      <c r="L52" s="116"/>
    </row>
    <row r="53" spans="1:12" ht="12.9" customHeight="1">
      <c r="A53" s="201" t="s">
        <v>173</v>
      </c>
      <c r="B53" s="271"/>
      <c r="C53" s="203" t="s">
        <v>148</v>
      </c>
      <c r="D53" s="272"/>
      <c r="E53" s="272"/>
      <c r="F53" s="272"/>
      <c r="G53" s="271"/>
      <c r="H53" s="115"/>
      <c r="I53" s="115"/>
      <c r="J53" s="254">
        <f>ROUNDUP(F16*4600,0)</f>
        <v>0</v>
      </c>
      <c r="K53" s="190"/>
      <c r="L53" s="254">
        <f>IF(F16&lt;1,0,4600)</f>
        <v>0</v>
      </c>
    </row>
    <row r="54" spans="1:12" ht="12.9" customHeight="1">
      <c r="A54" s="273"/>
      <c r="B54" s="274"/>
      <c r="C54" s="275" t="s">
        <v>204</v>
      </c>
      <c r="D54" s="276"/>
      <c r="E54" s="276"/>
      <c r="F54" s="276"/>
      <c r="G54" s="277"/>
      <c r="H54" s="117"/>
      <c r="I54" s="117"/>
      <c r="J54" s="258"/>
      <c r="K54" s="190"/>
      <c r="L54" s="258"/>
    </row>
    <row r="55" spans="1:12" ht="12.9" customHeight="1">
      <c r="A55" s="209"/>
      <c r="B55" s="278"/>
      <c r="C55" s="279" t="s">
        <v>163</v>
      </c>
      <c r="D55" s="280"/>
      <c r="E55" s="280"/>
      <c r="F55" s="280"/>
      <c r="G55" s="281"/>
      <c r="H55" s="116"/>
      <c r="I55" s="116"/>
      <c r="J55" s="258"/>
      <c r="K55" s="190"/>
      <c r="L55" s="258"/>
    </row>
    <row r="56" spans="1:12" ht="12.9" customHeight="1">
      <c r="A56" s="201" t="s">
        <v>195</v>
      </c>
      <c r="B56" s="272"/>
      <c r="C56" s="203" t="s">
        <v>196</v>
      </c>
      <c r="D56" s="272"/>
      <c r="E56" s="272"/>
      <c r="F56" s="272"/>
      <c r="G56" s="271"/>
      <c r="H56" s="282">
        <f>IF(F17="有",100000,IF(F17="無",0,0))</f>
        <v>0</v>
      </c>
      <c r="I56" s="115"/>
      <c r="J56" s="283">
        <f>ROUNDUP(IF(F17="有", F18*1000,IF(F17="無",0,0)),0)</f>
        <v>0</v>
      </c>
      <c r="K56" s="190"/>
      <c r="L56" s="115"/>
    </row>
    <row r="57" spans="1:12" ht="12.9" customHeight="1">
      <c r="A57" s="273"/>
      <c r="B57" s="284"/>
      <c r="C57" s="275" t="s">
        <v>197</v>
      </c>
      <c r="D57" s="276"/>
      <c r="E57" s="276"/>
      <c r="F57" s="276"/>
      <c r="G57" s="277"/>
      <c r="H57" s="285"/>
      <c r="I57" s="117"/>
      <c r="J57" s="283"/>
      <c r="K57" s="190"/>
      <c r="L57" s="117"/>
    </row>
    <row r="58" spans="1:12" ht="12.9" customHeight="1">
      <c r="A58" s="273"/>
      <c r="B58" s="284"/>
      <c r="C58" s="255" t="s">
        <v>198</v>
      </c>
      <c r="D58" s="256"/>
      <c r="E58" s="256"/>
      <c r="F58" s="256"/>
      <c r="G58" s="257"/>
      <c r="H58" s="285"/>
      <c r="I58" s="117"/>
      <c r="J58" s="283">
        <f>ROUNDUP(IF(F17="有", F18*1000,IF(F17="無",0,0)),0)</f>
        <v>0</v>
      </c>
      <c r="K58" s="190"/>
      <c r="L58" s="117"/>
    </row>
    <row r="59" spans="1:12" ht="12.9" customHeight="1">
      <c r="A59" s="209"/>
      <c r="B59" s="286"/>
      <c r="C59" s="279" t="s">
        <v>199</v>
      </c>
      <c r="D59" s="280"/>
      <c r="E59" s="280"/>
      <c r="F59" s="280"/>
      <c r="G59" s="281"/>
      <c r="H59" s="287"/>
      <c r="I59" s="116"/>
      <c r="J59" s="283"/>
      <c r="K59" s="190"/>
      <c r="L59" s="116"/>
    </row>
    <row r="60" spans="1:12" ht="12.9" customHeight="1">
      <c r="A60" s="213" t="s">
        <v>216</v>
      </c>
      <c r="B60" s="216"/>
      <c r="C60" s="215" t="s">
        <v>64</v>
      </c>
      <c r="D60" s="214"/>
      <c r="E60" s="214"/>
      <c r="F60" s="214"/>
      <c r="G60" s="216"/>
      <c r="H60" s="115"/>
      <c r="I60" s="115"/>
      <c r="J60" s="288">
        <f>ROUNDUP(F19*7700,0)</f>
        <v>0</v>
      </c>
      <c r="K60" s="190"/>
      <c r="L60" s="124">
        <v>0</v>
      </c>
    </row>
    <row r="61" spans="1:12" ht="12.9" customHeight="1">
      <c r="A61" s="222"/>
      <c r="B61" s="223"/>
      <c r="C61" s="289" t="s">
        <v>177</v>
      </c>
      <c r="D61" s="290"/>
      <c r="E61" s="290"/>
      <c r="F61" s="290"/>
      <c r="G61" s="291"/>
      <c r="H61" s="117"/>
      <c r="I61" s="117"/>
      <c r="J61" s="292"/>
      <c r="K61" s="190"/>
      <c r="L61" s="124"/>
    </row>
    <row r="62" spans="1:12" ht="12.9" customHeight="1">
      <c r="A62" s="293"/>
      <c r="B62" s="294"/>
      <c r="C62" s="250"/>
      <c r="D62" s="251"/>
      <c r="E62" s="251"/>
      <c r="F62" s="251"/>
      <c r="G62" s="252"/>
      <c r="H62" s="116"/>
      <c r="I62" s="116"/>
      <c r="J62" s="292"/>
      <c r="K62" s="190"/>
      <c r="L62" s="124"/>
    </row>
    <row r="63" spans="1:12" ht="12.9" customHeight="1">
      <c r="A63" s="295" t="s">
        <v>217</v>
      </c>
      <c r="B63" s="296"/>
      <c r="C63" s="261" t="s">
        <v>65</v>
      </c>
      <c r="D63" s="262"/>
      <c r="E63" s="262"/>
      <c r="F63" s="262"/>
      <c r="G63" s="263"/>
      <c r="H63" s="241">
        <f>ROUNDUP(SUM(H23:H59)*0.1,0)</f>
        <v>0</v>
      </c>
      <c r="I63" s="219">
        <f>ROUNDUP(SUM(I25:I59)*0.1,0)</f>
        <v>0</v>
      </c>
      <c r="J63" s="288">
        <f>ROUNDUP(SUM(J25:J59)*0.1,0)</f>
        <v>0</v>
      </c>
      <c r="K63" s="190"/>
      <c r="L63" s="297">
        <f>ROUNDUP(SUM(L25:L59)*0.1,0)</f>
        <v>0</v>
      </c>
    </row>
    <row r="64" spans="1:12" ht="12.9" customHeight="1">
      <c r="A64" s="298"/>
      <c r="B64" s="299"/>
      <c r="C64" s="265" t="s">
        <v>218</v>
      </c>
      <c r="D64" s="266"/>
      <c r="E64" s="266"/>
      <c r="F64" s="266"/>
      <c r="G64" s="267"/>
      <c r="H64" s="242"/>
      <c r="I64" s="226"/>
      <c r="J64" s="292"/>
      <c r="K64" s="190"/>
      <c r="L64" s="297"/>
    </row>
    <row r="65" spans="1:12" ht="12.9" customHeight="1">
      <c r="A65" s="300"/>
      <c r="B65" s="301"/>
      <c r="C65" s="268"/>
      <c r="D65" s="269"/>
      <c r="E65" s="269"/>
      <c r="F65" s="302"/>
      <c r="G65" s="303"/>
      <c r="H65" s="246"/>
      <c r="I65" s="231"/>
      <c r="J65" s="292"/>
      <c r="K65" s="190"/>
      <c r="L65" s="297"/>
    </row>
    <row r="66" spans="1:12" ht="12.6" customHeight="1">
      <c r="A66" s="213" t="s">
        <v>66</v>
      </c>
      <c r="B66" s="260"/>
      <c r="C66" s="304"/>
      <c r="D66" s="305"/>
      <c r="E66" s="305"/>
      <c r="F66" s="306"/>
      <c r="G66" s="307"/>
      <c r="H66" s="308">
        <f>SUM(H23:H65)</f>
        <v>0</v>
      </c>
      <c r="I66" s="309">
        <f>SUM(I25:I65)</f>
        <v>0</v>
      </c>
      <c r="J66" s="310">
        <f>SUM(J25:J65)</f>
        <v>0</v>
      </c>
      <c r="K66" s="311"/>
      <c r="L66" s="312">
        <f>SUM(L25:L65)</f>
        <v>0</v>
      </c>
    </row>
    <row r="67" spans="1:12" ht="12.9" customHeight="1">
      <c r="A67" s="220"/>
      <c r="B67" s="264"/>
      <c r="C67" s="313" t="s">
        <v>219</v>
      </c>
      <c r="D67" s="314"/>
      <c r="E67" s="314"/>
      <c r="F67" s="315"/>
      <c r="G67" s="316"/>
      <c r="H67" s="317"/>
      <c r="I67" s="318"/>
      <c r="J67" s="319"/>
      <c r="K67" s="311"/>
      <c r="L67" s="312"/>
    </row>
    <row r="68" spans="1:12" ht="12.9" customHeight="1">
      <c r="A68" s="220"/>
      <c r="B68" s="264"/>
      <c r="C68" s="320"/>
      <c r="D68" s="321"/>
      <c r="E68" s="321"/>
      <c r="F68" s="302"/>
      <c r="G68" s="303"/>
      <c r="H68" s="322"/>
      <c r="I68" s="323"/>
      <c r="J68" s="319"/>
      <c r="K68" s="311"/>
      <c r="L68" s="312"/>
    </row>
    <row r="69" spans="1:12" ht="12.9" customHeight="1">
      <c r="A69" s="324" t="s">
        <v>67</v>
      </c>
      <c r="B69" s="325"/>
      <c r="C69" s="304"/>
      <c r="D69" s="305"/>
      <c r="E69" s="305"/>
      <c r="F69" s="306"/>
      <c r="G69" s="307"/>
      <c r="H69" s="308">
        <f>ROUNDUP(H66*0.3,0)</f>
        <v>0</v>
      </c>
      <c r="I69" s="309">
        <f>ROUNDUP(I66*0.3,0)</f>
        <v>0</v>
      </c>
      <c r="J69" s="310">
        <f>ROUNDUP(J66*0.3,0)</f>
        <v>0</v>
      </c>
      <c r="K69" s="311"/>
      <c r="L69" s="312">
        <f>ROUNDUP(L66*0.3,0)</f>
        <v>0</v>
      </c>
    </row>
    <row r="70" spans="1:12" ht="12.9" customHeight="1">
      <c r="A70" s="326"/>
      <c r="B70" s="327"/>
      <c r="C70" s="265" t="s">
        <v>68</v>
      </c>
      <c r="D70" s="266"/>
      <c r="E70" s="266"/>
      <c r="F70" s="266"/>
      <c r="G70" s="267"/>
      <c r="H70" s="317"/>
      <c r="I70" s="318"/>
      <c r="J70" s="319"/>
      <c r="K70" s="311"/>
      <c r="L70" s="312"/>
    </row>
    <row r="71" spans="1:12" ht="12.9" customHeight="1">
      <c r="A71" s="328"/>
      <c r="B71" s="329"/>
      <c r="C71" s="247"/>
      <c r="D71" s="248"/>
      <c r="E71" s="248"/>
      <c r="F71" s="248"/>
      <c r="G71" s="249"/>
      <c r="H71" s="322"/>
      <c r="I71" s="323"/>
      <c r="J71" s="319"/>
      <c r="K71" s="311"/>
      <c r="L71" s="312"/>
    </row>
    <row r="72" spans="1:12" ht="12.9" customHeight="1">
      <c r="A72" s="213" t="s">
        <v>69</v>
      </c>
      <c r="B72" s="260"/>
      <c r="C72" s="261"/>
      <c r="D72" s="262"/>
      <c r="E72" s="262"/>
      <c r="F72" s="262"/>
      <c r="G72" s="263"/>
      <c r="H72" s="308">
        <f>SUM(H66:H71)</f>
        <v>0</v>
      </c>
      <c r="I72" s="309">
        <f>SUM(I66:I71)</f>
        <v>0</v>
      </c>
      <c r="J72" s="310">
        <f>SUM(J66:J71)</f>
        <v>0</v>
      </c>
      <c r="K72" s="311"/>
      <c r="L72" s="312">
        <f>SUM(L66:L71)</f>
        <v>0</v>
      </c>
    </row>
    <row r="73" spans="1:12" ht="12.9" customHeight="1">
      <c r="A73" s="220"/>
      <c r="B73" s="264"/>
      <c r="C73" s="330"/>
      <c r="D73" s="331"/>
      <c r="E73" s="331"/>
      <c r="F73" s="331"/>
      <c r="G73" s="332"/>
      <c r="H73" s="317"/>
      <c r="I73" s="318"/>
      <c r="J73" s="319"/>
      <c r="K73" s="311"/>
      <c r="L73" s="312"/>
    </row>
    <row r="74" spans="1:12" ht="12.9" customHeight="1">
      <c r="A74" s="333"/>
      <c r="B74" s="334"/>
      <c r="C74" s="250"/>
      <c r="D74" s="251"/>
      <c r="E74" s="251"/>
      <c r="F74" s="251"/>
      <c r="G74" s="252"/>
      <c r="H74" s="322"/>
      <c r="I74" s="323"/>
      <c r="J74" s="335"/>
      <c r="K74" s="311"/>
      <c r="L74" s="312"/>
    </row>
    <row r="75" spans="1:12" s="159" customFormat="1" ht="5.25" customHeight="1">
      <c r="H75" s="336"/>
      <c r="I75" s="336"/>
    </row>
    <row r="76" spans="1:12" s="128" customFormat="1" ht="15.75" customHeight="1">
      <c r="A76" s="337"/>
      <c r="B76" s="159" t="s">
        <v>70</v>
      </c>
      <c r="C76" s="159"/>
      <c r="D76" s="159"/>
      <c r="E76" s="159"/>
      <c r="F76" s="159"/>
      <c r="G76" s="159"/>
      <c r="H76" s="159"/>
      <c r="I76" s="159"/>
    </row>
    <row r="77" spans="1:12" s="128" customFormat="1" ht="15.75" customHeight="1">
      <c r="A77" s="171" t="s">
        <v>71</v>
      </c>
    </row>
    <row r="78" spans="1:12" s="159" customFormat="1" ht="15.75" customHeight="1">
      <c r="A78" s="159" t="s">
        <v>72</v>
      </c>
    </row>
    <row r="79" spans="1:12" s="159" customFormat="1" ht="30" customHeight="1">
      <c r="B79" s="264" t="s">
        <v>73</v>
      </c>
      <c r="C79" s="264"/>
      <c r="D79" s="264"/>
      <c r="E79" s="264"/>
      <c r="F79" s="264"/>
      <c r="G79" s="264"/>
      <c r="H79" s="264"/>
      <c r="I79" s="264"/>
      <c r="J79" s="264"/>
      <c r="K79" s="264"/>
      <c r="L79" s="264"/>
    </row>
    <row r="80" spans="1:12" s="171" customFormat="1" ht="15.75" customHeight="1">
      <c r="A80" s="159" t="s">
        <v>74</v>
      </c>
    </row>
    <row r="81" spans="2:12" s="339" customFormat="1" ht="73.2" customHeight="1">
      <c r="B81" s="338" t="s">
        <v>220</v>
      </c>
      <c r="C81" s="338"/>
      <c r="D81" s="338"/>
      <c r="E81" s="338"/>
      <c r="F81" s="338"/>
      <c r="G81" s="338"/>
      <c r="H81" s="338"/>
      <c r="I81" s="338"/>
      <c r="J81" s="338"/>
      <c r="K81" s="338"/>
      <c r="L81" s="338"/>
    </row>
    <row r="82" spans="2:12" s="128" customFormat="1" ht="18" customHeight="1"/>
    <row r="83" spans="2:12" ht="20.25" customHeight="1">
      <c r="B83" s="131"/>
    </row>
    <row r="84" spans="2:12" ht="20.25" customHeight="1"/>
    <row r="85" spans="2:12" ht="20.25" customHeight="1"/>
    <row r="86" spans="2:12" ht="20.25" customHeight="1"/>
    <row r="87" spans="2:12" ht="20.25" customHeight="1"/>
    <row r="88" spans="2:12" ht="20.25" customHeight="1"/>
    <row r="89" spans="2:12" ht="20.25" customHeight="1"/>
    <row r="90" spans="2:12" ht="20.25" customHeight="1"/>
  </sheetData>
  <sheetProtection sheet="1" objects="1" scenarios="1" selectLockedCells="1"/>
  <mergeCells count="159">
    <mergeCell ref="H1:H2"/>
    <mergeCell ref="I1:L2"/>
    <mergeCell ref="H3:H6"/>
    <mergeCell ref="I3:L4"/>
    <mergeCell ref="I5:L6"/>
    <mergeCell ref="H11:K11"/>
    <mergeCell ref="C67:G67"/>
    <mergeCell ref="C68:G68"/>
    <mergeCell ref="J23:J24"/>
    <mergeCell ref="L23:L24"/>
    <mergeCell ref="C31:G31"/>
    <mergeCell ref="I69:I71"/>
    <mergeCell ref="I72:I74"/>
    <mergeCell ref="H25:H29"/>
    <mergeCell ref="H30:H31"/>
    <mergeCell ref="J25:J29"/>
    <mergeCell ref="J30:J31"/>
    <mergeCell ref="L25:L29"/>
    <mergeCell ref="L30:L31"/>
    <mergeCell ref="H66:H68"/>
    <mergeCell ref="J66:J68"/>
    <mergeCell ref="L66:L68"/>
    <mergeCell ref="A69:B71"/>
    <mergeCell ref="C69:G69"/>
    <mergeCell ref="H69:H71"/>
    <mergeCell ref="J69:J71"/>
    <mergeCell ref="L69:L71"/>
    <mergeCell ref="C70:G70"/>
    <mergeCell ref="C71:G71"/>
    <mergeCell ref="A66:B68"/>
    <mergeCell ref="C17:E17"/>
    <mergeCell ref="C26:G26"/>
    <mergeCell ref="I25:I29"/>
    <mergeCell ref="I30:I31"/>
    <mergeCell ref="I32:I34"/>
    <mergeCell ref="I35:I37"/>
    <mergeCell ref="I38:I40"/>
    <mergeCell ref="I41:I43"/>
    <mergeCell ref="I44:I46"/>
    <mergeCell ref="I47:I49"/>
    <mergeCell ref="I50:I52"/>
    <mergeCell ref="I53:I55"/>
    <mergeCell ref="I60:I62"/>
    <mergeCell ref="I63:I65"/>
    <mergeCell ref="I66:I68"/>
    <mergeCell ref="C66:G66"/>
    <mergeCell ref="B79:L79"/>
    <mergeCell ref="B81:L81"/>
    <mergeCell ref="A72:B74"/>
    <mergeCell ref="C72:G72"/>
    <mergeCell ref="H72:H74"/>
    <mergeCell ref="J72:J74"/>
    <mergeCell ref="L72:L74"/>
    <mergeCell ref="C73:G73"/>
    <mergeCell ref="C74:G74"/>
    <mergeCell ref="A56:B59"/>
    <mergeCell ref="C56:G56"/>
    <mergeCell ref="H56:H59"/>
    <mergeCell ref="I56:I59"/>
    <mergeCell ref="J56:J57"/>
    <mergeCell ref="L56:L59"/>
    <mergeCell ref="C57:G57"/>
    <mergeCell ref="C58:G58"/>
    <mergeCell ref="J58:J59"/>
    <mergeCell ref="C59:G59"/>
    <mergeCell ref="A63:B65"/>
    <mergeCell ref="C63:G63"/>
    <mergeCell ref="H63:H65"/>
    <mergeCell ref="J63:J65"/>
    <mergeCell ref="L63:L65"/>
    <mergeCell ref="C64:G64"/>
    <mergeCell ref="C65:G65"/>
    <mergeCell ref="A60:B62"/>
    <mergeCell ref="C60:G60"/>
    <mergeCell ref="H60:H62"/>
    <mergeCell ref="J60:J62"/>
    <mergeCell ref="L60:L62"/>
    <mergeCell ref="C61:G61"/>
    <mergeCell ref="C62:G62"/>
    <mergeCell ref="A50:B52"/>
    <mergeCell ref="C50:G50"/>
    <mergeCell ref="H50:H52"/>
    <mergeCell ref="J50:J52"/>
    <mergeCell ref="L50:L52"/>
    <mergeCell ref="C51:G51"/>
    <mergeCell ref="C52:G52"/>
    <mergeCell ref="A53:B55"/>
    <mergeCell ref="C53:G53"/>
    <mergeCell ref="H53:H55"/>
    <mergeCell ref="J53:J55"/>
    <mergeCell ref="C54:G54"/>
    <mergeCell ref="C55:G55"/>
    <mergeCell ref="L53:L55"/>
    <mergeCell ref="A47:B49"/>
    <mergeCell ref="C47:G47"/>
    <mergeCell ref="H47:H49"/>
    <mergeCell ref="J47:J49"/>
    <mergeCell ref="L47:L49"/>
    <mergeCell ref="C48:G48"/>
    <mergeCell ref="C49:G49"/>
    <mergeCell ref="A44:B46"/>
    <mergeCell ref="C44:G44"/>
    <mergeCell ref="H44:H46"/>
    <mergeCell ref="J44:J46"/>
    <mergeCell ref="L44:L46"/>
    <mergeCell ref="C45:G45"/>
    <mergeCell ref="C46:G46"/>
    <mergeCell ref="A41:B43"/>
    <mergeCell ref="C41:G41"/>
    <mergeCell ref="H41:H43"/>
    <mergeCell ref="J41:J43"/>
    <mergeCell ref="L41:L43"/>
    <mergeCell ref="C42:G42"/>
    <mergeCell ref="C43:G43"/>
    <mergeCell ref="A38:B40"/>
    <mergeCell ref="C38:G38"/>
    <mergeCell ref="H38:H40"/>
    <mergeCell ref="J38:J40"/>
    <mergeCell ref="L38:L40"/>
    <mergeCell ref="C39:G39"/>
    <mergeCell ref="C40:G40"/>
    <mergeCell ref="A35:B37"/>
    <mergeCell ref="C35:G35"/>
    <mergeCell ref="H35:H37"/>
    <mergeCell ref="J35:J37"/>
    <mergeCell ref="L35:L37"/>
    <mergeCell ref="C36:G36"/>
    <mergeCell ref="C37:G37"/>
    <mergeCell ref="A32:B34"/>
    <mergeCell ref="H32:H34"/>
    <mergeCell ref="J32:J34"/>
    <mergeCell ref="L32:L34"/>
    <mergeCell ref="C33:G33"/>
    <mergeCell ref="C34:G34"/>
    <mergeCell ref="A21:B22"/>
    <mergeCell ref="C21:G22"/>
    <mergeCell ref="H21:J21"/>
    <mergeCell ref="L21:L22"/>
    <mergeCell ref="A25:B31"/>
    <mergeCell ref="C25:G25"/>
    <mergeCell ref="C30:G30"/>
    <mergeCell ref="C18:E18"/>
    <mergeCell ref="A23:B24"/>
    <mergeCell ref="C23:G23"/>
    <mergeCell ref="H23:H24"/>
    <mergeCell ref="I23:I24"/>
    <mergeCell ref="C24:G24"/>
    <mergeCell ref="A7:L8"/>
    <mergeCell ref="A9:B19"/>
    <mergeCell ref="C9:E9"/>
    <mergeCell ref="C12:E12"/>
    <mergeCell ref="C13:E13"/>
    <mergeCell ref="C14:E14"/>
    <mergeCell ref="C15:E15"/>
    <mergeCell ref="C19:E19"/>
    <mergeCell ref="C16:E16"/>
    <mergeCell ref="C10:E10"/>
    <mergeCell ref="C11:E11"/>
    <mergeCell ref="G9:K9"/>
  </mergeCells>
  <phoneticPr fontId="3"/>
  <dataValidations count="4">
    <dataValidation imeMode="off" allowBlank="1" showInputMessage="1" showErrorMessage="1" sqref="WVK983067:WVK983071 SU9:SU17 ACQ9:ACQ17 AMM9:AMM17 AWI9:AWI17 BGE9:BGE17 BQA9:BQA17 BZW9:BZW17 CJS9:CJS17 CTO9:CTO17 DDK9:DDK17 DNG9:DNG17 DXC9:DXC17 EGY9:EGY17 EQU9:EQU17 FAQ9:FAQ17 FKM9:FKM17 FUI9:FUI17 GEE9:GEE17 GOA9:GOA17 GXW9:GXW17 HHS9:HHS17 HRO9:HRO17 IBK9:IBK17 ILG9:ILG17 IVC9:IVC17 JEY9:JEY17 JOU9:JOU17 JYQ9:JYQ17 KIM9:KIM17 KSI9:KSI17 LCE9:LCE17 LMA9:LMA17 LVW9:LVW17 MFS9:MFS17 MPO9:MPO17 MZK9:MZK17 NJG9:NJG17 NTC9:NTC17 OCY9:OCY17 OMU9:OMU17 OWQ9:OWQ17 PGM9:PGM17 PQI9:PQI17 QAE9:QAE17 QKA9:QKA17 QTW9:QTW17 RDS9:RDS17 RNO9:RNO17 RXK9:RXK17 SHG9:SHG17 SRC9:SRC17 TAY9:TAY17 TKU9:TKU17 TUQ9:TUQ17 UEM9:UEM17 UOI9:UOI17 UYE9:UYE17 VIA9:VIA17 VRW9:VRW17 WBS9:WBS17 WLO9:WLO17 WVK9:WVK17 IY9:IY17 F65563:F65567 IY65563:IY65567 SU65563:SU65567 ACQ65563:ACQ65567 AMM65563:AMM65567 AWI65563:AWI65567 BGE65563:BGE65567 BQA65563:BQA65567 BZW65563:BZW65567 CJS65563:CJS65567 CTO65563:CTO65567 DDK65563:DDK65567 DNG65563:DNG65567 DXC65563:DXC65567 EGY65563:EGY65567 EQU65563:EQU65567 FAQ65563:FAQ65567 FKM65563:FKM65567 FUI65563:FUI65567 GEE65563:GEE65567 GOA65563:GOA65567 GXW65563:GXW65567 HHS65563:HHS65567 HRO65563:HRO65567 IBK65563:IBK65567 ILG65563:ILG65567 IVC65563:IVC65567 JEY65563:JEY65567 JOU65563:JOU65567 JYQ65563:JYQ65567 KIM65563:KIM65567 KSI65563:KSI65567 LCE65563:LCE65567 LMA65563:LMA65567 LVW65563:LVW65567 MFS65563:MFS65567 MPO65563:MPO65567 MZK65563:MZK65567 NJG65563:NJG65567 NTC65563:NTC65567 OCY65563:OCY65567 OMU65563:OMU65567 OWQ65563:OWQ65567 PGM65563:PGM65567 PQI65563:PQI65567 QAE65563:QAE65567 QKA65563:QKA65567 QTW65563:QTW65567 RDS65563:RDS65567 RNO65563:RNO65567 RXK65563:RXK65567 SHG65563:SHG65567 SRC65563:SRC65567 TAY65563:TAY65567 TKU65563:TKU65567 TUQ65563:TUQ65567 UEM65563:UEM65567 UOI65563:UOI65567 UYE65563:UYE65567 VIA65563:VIA65567 VRW65563:VRW65567 WBS65563:WBS65567 WLO65563:WLO65567 WVK65563:WVK65567 F131099:F131103 IY131099:IY131103 SU131099:SU131103 ACQ131099:ACQ131103 AMM131099:AMM131103 AWI131099:AWI131103 BGE131099:BGE131103 BQA131099:BQA131103 BZW131099:BZW131103 CJS131099:CJS131103 CTO131099:CTO131103 DDK131099:DDK131103 DNG131099:DNG131103 DXC131099:DXC131103 EGY131099:EGY131103 EQU131099:EQU131103 FAQ131099:FAQ131103 FKM131099:FKM131103 FUI131099:FUI131103 GEE131099:GEE131103 GOA131099:GOA131103 GXW131099:GXW131103 HHS131099:HHS131103 HRO131099:HRO131103 IBK131099:IBK131103 ILG131099:ILG131103 IVC131099:IVC131103 JEY131099:JEY131103 JOU131099:JOU131103 JYQ131099:JYQ131103 KIM131099:KIM131103 KSI131099:KSI131103 LCE131099:LCE131103 LMA131099:LMA131103 LVW131099:LVW131103 MFS131099:MFS131103 MPO131099:MPO131103 MZK131099:MZK131103 NJG131099:NJG131103 NTC131099:NTC131103 OCY131099:OCY131103 OMU131099:OMU131103 OWQ131099:OWQ131103 PGM131099:PGM131103 PQI131099:PQI131103 QAE131099:QAE131103 QKA131099:QKA131103 QTW131099:QTW131103 RDS131099:RDS131103 RNO131099:RNO131103 RXK131099:RXK131103 SHG131099:SHG131103 SRC131099:SRC131103 TAY131099:TAY131103 TKU131099:TKU131103 TUQ131099:TUQ131103 UEM131099:UEM131103 UOI131099:UOI131103 UYE131099:UYE131103 VIA131099:VIA131103 VRW131099:VRW131103 WBS131099:WBS131103 WLO131099:WLO131103 WVK131099:WVK131103 F196635:F196639 IY196635:IY196639 SU196635:SU196639 ACQ196635:ACQ196639 AMM196635:AMM196639 AWI196635:AWI196639 BGE196635:BGE196639 BQA196635:BQA196639 BZW196635:BZW196639 CJS196635:CJS196639 CTO196635:CTO196639 DDK196635:DDK196639 DNG196635:DNG196639 DXC196635:DXC196639 EGY196635:EGY196639 EQU196635:EQU196639 FAQ196635:FAQ196639 FKM196635:FKM196639 FUI196635:FUI196639 GEE196635:GEE196639 GOA196635:GOA196639 GXW196635:GXW196639 HHS196635:HHS196639 HRO196635:HRO196639 IBK196635:IBK196639 ILG196635:ILG196639 IVC196635:IVC196639 JEY196635:JEY196639 JOU196635:JOU196639 JYQ196635:JYQ196639 KIM196635:KIM196639 KSI196635:KSI196639 LCE196635:LCE196639 LMA196635:LMA196639 LVW196635:LVW196639 MFS196635:MFS196639 MPO196635:MPO196639 MZK196635:MZK196639 NJG196635:NJG196639 NTC196635:NTC196639 OCY196635:OCY196639 OMU196635:OMU196639 OWQ196635:OWQ196639 PGM196635:PGM196639 PQI196635:PQI196639 QAE196635:QAE196639 QKA196635:QKA196639 QTW196635:QTW196639 RDS196635:RDS196639 RNO196635:RNO196639 RXK196635:RXK196639 SHG196635:SHG196639 SRC196635:SRC196639 TAY196635:TAY196639 TKU196635:TKU196639 TUQ196635:TUQ196639 UEM196635:UEM196639 UOI196635:UOI196639 UYE196635:UYE196639 VIA196635:VIA196639 VRW196635:VRW196639 WBS196635:WBS196639 WLO196635:WLO196639 WVK196635:WVK196639 F262171:F262175 IY262171:IY262175 SU262171:SU262175 ACQ262171:ACQ262175 AMM262171:AMM262175 AWI262171:AWI262175 BGE262171:BGE262175 BQA262171:BQA262175 BZW262171:BZW262175 CJS262171:CJS262175 CTO262171:CTO262175 DDK262171:DDK262175 DNG262171:DNG262175 DXC262171:DXC262175 EGY262171:EGY262175 EQU262171:EQU262175 FAQ262171:FAQ262175 FKM262171:FKM262175 FUI262171:FUI262175 GEE262171:GEE262175 GOA262171:GOA262175 GXW262171:GXW262175 HHS262171:HHS262175 HRO262171:HRO262175 IBK262171:IBK262175 ILG262171:ILG262175 IVC262171:IVC262175 JEY262171:JEY262175 JOU262171:JOU262175 JYQ262171:JYQ262175 KIM262171:KIM262175 KSI262171:KSI262175 LCE262171:LCE262175 LMA262171:LMA262175 LVW262171:LVW262175 MFS262171:MFS262175 MPO262171:MPO262175 MZK262171:MZK262175 NJG262171:NJG262175 NTC262171:NTC262175 OCY262171:OCY262175 OMU262171:OMU262175 OWQ262171:OWQ262175 PGM262171:PGM262175 PQI262171:PQI262175 QAE262171:QAE262175 QKA262171:QKA262175 QTW262171:QTW262175 RDS262171:RDS262175 RNO262171:RNO262175 RXK262171:RXK262175 SHG262171:SHG262175 SRC262171:SRC262175 TAY262171:TAY262175 TKU262171:TKU262175 TUQ262171:TUQ262175 UEM262171:UEM262175 UOI262171:UOI262175 UYE262171:UYE262175 VIA262171:VIA262175 VRW262171:VRW262175 WBS262171:WBS262175 WLO262171:WLO262175 WVK262171:WVK262175 F327707:F327711 IY327707:IY327711 SU327707:SU327711 ACQ327707:ACQ327711 AMM327707:AMM327711 AWI327707:AWI327711 BGE327707:BGE327711 BQA327707:BQA327711 BZW327707:BZW327711 CJS327707:CJS327711 CTO327707:CTO327711 DDK327707:DDK327711 DNG327707:DNG327711 DXC327707:DXC327711 EGY327707:EGY327711 EQU327707:EQU327711 FAQ327707:FAQ327711 FKM327707:FKM327711 FUI327707:FUI327711 GEE327707:GEE327711 GOA327707:GOA327711 GXW327707:GXW327711 HHS327707:HHS327711 HRO327707:HRO327711 IBK327707:IBK327711 ILG327707:ILG327711 IVC327707:IVC327711 JEY327707:JEY327711 JOU327707:JOU327711 JYQ327707:JYQ327711 KIM327707:KIM327711 KSI327707:KSI327711 LCE327707:LCE327711 LMA327707:LMA327711 LVW327707:LVW327711 MFS327707:MFS327711 MPO327707:MPO327711 MZK327707:MZK327711 NJG327707:NJG327711 NTC327707:NTC327711 OCY327707:OCY327711 OMU327707:OMU327711 OWQ327707:OWQ327711 PGM327707:PGM327711 PQI327707:PQI327711 QAE327707:QAE327711 QKA327707:QKA327711 QTW327707:QTW327711 RDS327707:RDS327711 RNO327707:RNO327711 RXK327707:RXK327711 SHG327707:SHG327711 SRC327707:SRC327711 TAY327707:TAY327711 TKU327707:TKU327711 TUQ327707:TUQ327711 UEM327707:UEM327711 UOI327707:UOI327711 UYE327707:UYE327711 VIA327707:VIA327711 VRW327707:VRW327711 WBS327707:WBS327711 WLO327707:WLO327711 WVK327707:WVK327711 F393243:F393247 IY393243:IY393247 SU393243:SU393247 ACQ393243:ACQ393247 AMM393243:AMM393247 AWI393243:AWI393247 BGE393243:BGE393247 BQA393243:BQA393247 BZW393243:BZW393247 CJS393243:CJS393247 CTO393243:CTO393247 DDK393243:DDK393247 DNG393243:DNG393247 DXC393243:DXC393247 EGY393243:EGY393247 EQU393243:EQU393247 FAQ393243:FAQ393247 FKM393243:FKM393247 FUI393243:FUI393247 GEE393243:GEE393247 GOA393243:GOA393247 GXW393243:GXW393247 HHS393243:HHS393247 HRO393243:HRO393247 IBK393243:IBK393247 ILG393243:ILG393247 IVC393243:IVC393247 JEY393243:JEY393247 JOU393243:JOU393247 JYQ393243:JYQ393247 KIM393243:KIM393247 KSI393243:KSI393247 LCE393243:LCE393247 LMA393243:LMA393247 LVW393243:LVW393247 MFS393243:MFS393247 MPO393243:MPO393247 MZK393243:MZK393247 NJG393243:NJG393247 NTC393243:NTC393247 OCY393243:OCY393247 OMU393243:OMU393247 OWQ393243:OWQ393247 PGM393243:PGM393247 PQI393243:PQI393247 QAE393243:QAE393247 QKA393243:QKA393247 QTW393243:QTW393247 RDS393243:RDS393247 RNO393243:RNO393247 RXK393243:RXK393247 SHG393243:SHG393247 SRC393243:SRC393247 TAY393243:TAY393247 TKU393243:TKU393247 TUQ393243:TUQ393247 UEM393243:UEM393247 UOI393243:UOI393247 UYE393243:UYE393247 VIA393243:VIA393247 VRW393243:VRW393247 WBS393243:WBS393247 WLO393243:WLO393247 WVK393243:WVK393247 F458779:F458783 IY458779:IY458783 SU458779:SU458783 ACQ458779:ACQ458783 AMM458779:AMM458783 AWI458779:AWI458783 BGE458779:BGE458783 BQA458779:BQA458783 BZW458779:BZW458783 CJS458779:CJS458783 CTO458779:CTO458783 DDK458779:DDK458783 DNG458779:DNG458783 DXC458779:DXC458783 EGY458779:EGY458783 EQU458779:EQU458783 FAQ458779:FAQ458783 FKM458779:FKM458783 FUI458779:FUI458783 GEE458779:GEE458783 GOA458779:GOA458783 GXW458779:GXW458783 HHS458779:HHS458783 HRO458779:HRO458783 IBK458779:IBK458783 ILG458779:ILG458783 IVC458779:IVC458783 JEY458779:JEY458783 JOU458779:JOU458783 JYQ458779:JYQ458783 KIM458779:KIM458783 KSI458779:KSI458783 LCE458779:LCE458783 LMA458779:LMA458783 LVW458779:LVW458783 MFS458779:MFS458783 MPO458779:MPO458783 MZK458779:MZK458783 NJG458779:NJG458783 NTC458779:NTC458783 OCY458779:OCY458783 OMU458779:OMU458783 OWQ458779:OWQ458783 PGM458779:PGM458783 PQI458779:PQI458783 QAE458779:QAE458783 QKA458779:QKA458783 QTW458779:QTW458783 RDS458779:RDS458783 RNO458779:RNO458783 RXK458779:RXK458783 SHG458779:SHG458783 SRC458779:SRC458783 TAY458779:TAY458783 TKU458779:TKU458783 TUQ458779:TUQ458783 UEM458779:UEM458783 UOI458779:UOI458783 UYE458779:UYE458783 VIA458779:VIA458783 VRW458779:VRW458783 WBS458779:WBS458783 WLO458779:WLO458783 WVK458779:WVK458783 F524315:F524319 IY524315:IY524319 SU524315:SU524319 ACQ524315:ACQ524319 AMM524315:AMM524319 AWI524315:AWI524319 BGE524315:BGE524319 BQA524315:BQA524319 BZW524315:BZW524319 CJS524315:CJS524319 CTO524315:CTO524319 DDK524315:DDK524319 DNG524315:DNG524319 DXC524315:DXC524319 EGY524315:EGY524319 EQU524315:EQU524319 FAQ524315:FAQ524319 FKM524315:FKM524319 FUI524315:FUI524319 GEE524315:GEE524319 GOA524315:GOA524319 GXW524315:GXW524319 HHS524315:HHS524319 HRO524315:HRO524319 IBK524315:IBK524319 ILG524315:ILG524319 IVC524315:IVC524319 JEY524315:JEY524319 JOU524315:JOU524319 JYQ524315:JYQ524319 KIM524315:KIM524319 KSI524315:KSI524319 LCE524315:LCE524319 LMA524315:LMA524319 LVW524315:LVW524319 MFS524315:MFS524319 MPO524315:MPO524319 MZK524315:MZK524319 NJG524315:NJG524319 NTC524315:NTC524319 OCY524315:OCY524319 OMU524315:OMU524319 OWQ524315:OWQ524319 PGM524315:PGM524319 PQI524315:PQI524319 QAE524315:QAE524319 QKA524315:QKA524319 QTW524315:QTW524319 RDS524315:RDS524319 RNO524315:RNO524319 RXK524315:RXK524319 SHG524315:SHG524319 SRC524315:SRC524319 TAY524315:TAY524319 TKU524315:TKU524319 TUQ524315:TUQ524319 UEM524315:UEM524319 UOI524315:UOI524319 UYE524315:UYE524319 VIA524315:VIA524319 VRW524315:VRW524319 WBS524315:WBS524319 WLO524315:WLO524319 WVK524315:WVK524319 F589851:F589855 IY589851:IY589855 SU589851:SU589855 ACQ589851:ACQ589855 AMM589851:AMM589855 AWI589851:AWI589855 BGE589851:BGE589855 BQA589851:BQA589855 BZW589851:BZW589855 CJS589851:CJS589855 CTO589851:CTO589855 DDK589851:DDK589855 DNG589851:DNG589855 DXC589851:DXC589855 EGY589851:EGY589855 EQU589851:EQU589855 FAQ589851:FAQ589855 FKM589851:FKM589855 FUI589851:FUI589855 GEE589851:GEE589855 GOA589851:GOA589855 GXW589851:GXW589855 HHS589851:HHS589855 HRO589851:HRO589855 IBK589851:IBK589855 ILG589851:ILG589855 IVC589851:IVC589855 JEY589851:JEY589855 JOU589851:JOU589855 JYQ589851:JYQ589855 KIM589851:KIM589855 KSI589851:KSI589855 LCE589851:LCE589855 LMA589851:LMA589855 LVW589851:LVW589855 MFS589851:MFS589855 MPO589851:MPO589855 MZK589851:MZK589855 NJG589851:NJG589855 NTC589851:NTC589855 OCY589851:OCY589855 OMU589851:OMU589855 OWQ589851:OWQ589855 PGM589851:PGM589855 PQI589851:PQI589855 QAE589851:QAE589855 QKA589851:QKA589855 QTW589851:QTW589855 RDS589851:RDS589855 RNO589851:RNO589855 RXK589851:RXK589855 SHG589851:SHG589855 SRC589851:SRC589855 TAY589851:TAY589855 TKU589851:TKU589855 TUQ589851:TUQ589855 UEM589851:UEM589855 UOI589851:UOI589855 UYE589851:UYE589855 VIA589851:VIA589855 VRW589851:VRW589855 WBS589851:WBS589855 WLO589851:WLO589855 WVK589851:WVK589855 F655387:F655391 IY655387:IY655391 SU655387:SU655391 ACQ655387:ACQ655391 AMM655387:AMM655391 AWI655387:AWI655391 BGE655387:BGE655391 BQA655387:BQA655391 BZW655387:BZW655391 CJS655387:CJS655391 CTO655387:CTO655391 DDK655387:DDK655391 DNG655387:DNG655391 DXC655387:DXC655391 EGY655387:EGY655391 EQU655387:EQU655391 FAQ655387:FAQ655391 FKM655387:FKM655391 FUI655387:FUI655391 GEE655387:GEE655391 GOA655387:GOA655391 GXW655387:GXW655391 HHS655387:HHS655391 HRO655387:HRO655391 IBK655387:IBK655391 ILG655387:ILG655391 IVC655387:IVC655391 JEY655387:JEY655391 JOU655387:JOU655391 JYQ655387:JYQ655391 KIM655387:KIM655391 KSI655387:KSI655391 LCE655387:LCE655391 LMA655387:LMA655391 LVW655387:LVW655391 MFS655387:MFS655391 MPO655387:MPO655391 MZK655387:MZK655391 NJG655387:NJG655391 NTC655387:NTC655391 OCY655387:OCY655391 OMU655387:OMU655391 OWQ655387:OWQ655391 PGM655387:PGM655391 PQI655387:PQI655391 QAE655387:QAE655391 QKA655387:QKA655391 QTW655387:QTW655391 RDS655387:RDS655391 RNO655387:RNO655391 RXK655387:RXK655391 SHG655387:SHG655391 SRC655387:SRC655391 TAY655387:TAY655391 TKU655387:TKU655391 TUQ655387:TUQ655391 UEM655387:UEM655391 UOI655387:UOI655391 UYE655387:UYE655391 VIA655387:VIA655391 VRW655387:VRW655391 WBS655387:WBS655391 WLO655387:WLO655391 WVK655387:WVK655391 F720923:F720927 IY720923:IY720927 SU720923:SU720927 ACQ720923:ACQ720927 AMM720923:AMM720927 AWI720923:AWI720927 BGE720923:BGE720927 BQA720923:BQA720927 BZW720923:BZW720927 CJS720923:CJS720927 CTO720923:CTO720927 DDK720923:DDK720927 DNG720923:DNG720927 DXC720923:DXC720927 EGY720923:EGY720927 EQU720923:EQU720927 FAQ720923:FAQ720927 FKM720923:FKM720927 FUI720923:FUI720927 GEE720923:GEE720927 GOA720923:GOA720927 GXW720923:GXW720927 HHS720923:HHS720927 HRO720923:HRO720927 IBK720923:IBK720927 ILG720923:ILG720927 IVC720923:IVC720927 JEY720923:JEY720927 JOU720923:JOU720927 JYQ720923:JYQ720927 KIM720923:KIM720927 KSI720923:KSI720927 LCE720923:LCE720927 LMA720923:LMA720927 LVW720923:LVW720927 MFS720923:MFS720927 MPO720923:MPO720927 MZK720923:MZK720927 NJG720923:NJG720927 NTC720923:NTC720927 OCY720923:OCY720927 OMU720923:OMU720927 OWQ720923:OWQ720927 PGM720923:PGM720927 PQI720923:PQI720927 QAE720923:QAE720927 QKA720923:QKA720927 QTW720923:QTW720927 RDS720923:RDS720927 RNO720923:RNO720927 RXK720923:RXK720927 SHG720923:SHG720927 SRC720923:SRC720927 TAY720923:TAY720927 TKU720923:TKU720927 TUQ720923:TUQ720927 UEM720923:UEM720927 UOI720923:UOI720927 UYE720923:UYE720927 VIA720923:VIA720927 VRW720923:VRW720927 WBS720923:WBS720927 WLO720923:WLO720927 WVK720923:WVK720927 F786459:F786463 IY786459:IY786463 SU786459:SU786463 ACQ786459:ACQ786463 AMM786459:AMM786463 AWI786459:AWI786463 BGE786459:BGE786463 BQA786459:BQA786463 BZW786459:BZW786463 CJS786459:CJS786463 CTO786459:CTO786463 DDK786459:DDK786463 DNG786459:DNG786463 DXC786459:DXC786463 EGY786459:EGY786463 EQU786459:EQU786463 FAQ786459:FAQ786463 FKM786459:FKM786463 FUI786459:FUI786463 GEE786459:GEE786463 GOA786459:GOA786463 GXW786459:GXW786463 HHS786459:HHS786463 HRO786459:HRO786463 IBK786459:IBK786463 ILG786459:ILG786463 IVC786459:IVC786463 JEY786459:JEY786463 JOU786459:JOU786463 JYQ786459:JYQ786463 KIM786459:KIM786463 KSI786459:KSI786463 LCE786459:LCE786463 LMA786459:LMA786463 LVW786459:LVW786463 MFS786459:MFS786463 MPO786459:MPO786463 MZK786459:MZK786463 NJG786459:NJG786463 NTC786459:NTC786463 OCY786459:OCY786463 OMU786459:OMU786463 OWQ786459:OWQ786463 PGM786459:PGM786463 PQI786459:PQI786463 QAE786459:QAE786463 QKA786459:QKA786463 QTW786459:QTW786463 RDS786459:RDS786463 RNO786459:RNO786463 RXK786459:RXK786463 SHG786459:SHG786463 SRC786459:SRC786463 TAY786459:TAY786463 TKU786459:TKU786463 TUQ786459:TUQ786463 UEM786459:UEM786463 UOI786459:UOI786463 UYE786459:UYE786463 VIA786459:VIA786463 VRW786459:VRW786463 WBS786459:WBS786463 WLO786459:WLO786463 WVK786459:WVK786463 F851995:F851999 IY851995:IY851999 SU851995:SU851999 ACQ851995:ACQ851999 AMM851995:AMM851999 AWI851995:AWI851999 BGE851995:BGE851999 BQA851995:BQA851999 BZW851995:BZW851999 CJS851995:CJS851999 CTO851995:CTO851999 DDK851995:DDK851999 DNG851995:DNG851999 DXC851995:DXC851999 EGY851995:EGY851999 EQU851995:EQU851999 FAQ851995:FAQ851999 FKM851995:FKM851999 FUI851995:FUI851999 GEE851995:GEE851999 GOA851995:GOA851999 GXW851995:GXW851999 HHS851995:HHS851999 HRO851995:HRO851999 IBK851995:IBK851999 ILG851995:ILG851999 IVC851995:IVC851999 JEY851995:JEY851999 JOU851995:JOU851999 JYQ851995:JYQ851999 KIM851995:KIM851999 KSI851995:KSI851999 LCE851995:LCE851999 LMA851995:LMA851999 LVW851995:LVW851999 MFS851995:MFS851999 MPO851995:MPO851999 MZK851995:MZK851999 NJG851995:NJG851999 NTC851995:NTC851999 OCY851995:OCY851999 OMU851995:OMU851999 OWQ851995:OWQ851999 PGM851995:PGM851999 PQI851995:PQI851999 QAE851995:QAE851999 QKA851995:QKA851999 QTW851995:QTW851999 RDS851995:RDS851999 RNO851995:RNO851999 RXK851995:RXK851999 SHG851995:SHG851999 SRC851995:SRC851999 TAY851995:TAY851999 TKU851995:TKU851999 TUQ851995:TUQ851999 UEM851995:UEM851999 UOI851995:UOI851999 UYE851995:UYE851999 VIA851995:VIA851999 VRW851995:VRW851999 WBS851995:WBS851999 WLO851995:WLO851999 WVK851995:WVK851999 F917531:F917535 IY917531:IY917535 SU917531:SU917535 ACQ917531:ACQ917535 AMM917531:AMM917535 AWI917531:AWI917535 BGE917531:BGE917535 BQA917531:BQA917535 BZW917531:BZW917535 CJS917531:CJS917535 CTO917531:CTO917535 DDK917531:DDK917535 DNG917531:DNG917535 DXC917531:DXC917535 EGY917531:EGY917535 EQU917531:EQU917535 FAQ917531:FAQ917535 FKM917531:FKM917535 FUI917531:FUI917535 GEE917531:GEE917535 GOA917531:GOA917535 GXW917531:GXW917535 HHS917531:HHS917535 HRO917531:HRO917535 IBK917531:IBK917535 ILG917531:ILG917535 IVC917531:IVC917535 JEY917531:JEY917535 JOU917531:JOU917535 JYQ917531:JYQ917535 KIM917531:KIM917535 KSI917531:KSI917535 LCE917531:LCE917535 LMA917531:LMA917535 LVW917531:LVW917535 MFS917531:MFS917535 MPO917531:MPO917535 MZK917531:MZK917535 NJG917531:NJG917535 NTC917531:NTC917535 OCY917531:OCY917535 OMU917531:OMU917535 OWQ917531:OWQ917535 PGM917531:PGM917535 PQI917531:PQI917535 QAE917531:QAE917535 QKA917531:QKA917535 QTW917531:QTW917535 RDS917531:RDS917535 RNO917531:RNO917535 RXK917531:RXK917535 SHG917531:SHG917535 SRC917531:SRC917535 TAY917531:TAY917535 TKU917531:TKU917535 TUQ917531:TUQ917535 UEM917531:UEM917535 UOI917531:UOI917535 UYE917531:UYE917535 VIA917531:VIA917535 VRW917531:VRW917535 WBS917531:WBS917535 WLO917531:WLO917535 WVK917531:WVK917535 F983067:F983071 IY983067:IY983071 SU983067:SU983071 ACQ983067:ACQ983071 AMM983067:AMM983071 AWI983067:AWI983071 BGE983067:BGE983071 BQA983067:BQA983071 BZW983067:BZW983071 CJS983067:CJS983071 CTO983067:CTO983071 DDK983067:DDK983071 DNG983067:DNG983071 DXC983067:DXC983071 EGY983067:EGY983071 EQU983067:EQU983071 FAQ983067:FAQ983071 FKM983067:FKM983071 FUI983067:FUI983071 GEE983067:GEE983071 GOA983067:GOA983071 GXW983067:GXW983071 HHS983067:HHS983071 HRO983067:HRO983071 IBK983067:IBK983071 ILG983067:ILG983071 IVC983067:IVC983071 JEY983067:JEY983071 JOU983067:JOU983071 JYQ983067:JYQ983071 KIM983067:KIM983071 KSI983067:KSI983071 LCE983067:LCE983071 LMA983067:LMA983071 LVW983067:LVW983071 MFS983067:MFS983071 MPO983067:MPO983071 MZK983067:MZK983071 NJG983067:NJG983071 NTC983067:NTC983071 OCY983067:OCY983071 OMU983067:OMU983071 OWQ983067:OWQ983071 PGM983067:PGM983071 PQI983067:PQI983071 QAE983067:QAE983071 QKA983067:QKA983071 QTW983067:QTW983071 RDS983067:RDS983071 RNO983067:RNO983071 RXK983067:RXK983071 SHG983067:SHG983071 SRC983067:SRC983071 TAY983067:TAY983071 TKU983067:TKU983071 TUQ983067:TUQ983071 UEM983067:UEM983071 UOI983067:UOI983071 UYE983067:UYE983071 VIA983067:VIA983071 VRW983067:VRW983071 WBS983067:WBS983071 WLO983067:WLO983071 F9 F12:F16 F19" xr:uid="{00000000-0002-0000-0000-000000000000}"/>
    <dataValidation imeMode="on" allowBlank="1" showInputMessage="1" showErrorMessage="1" sqref="WVK983072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F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F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F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F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F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F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F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F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F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F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F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F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F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F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F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F10:F11 F18" xr:uid="{00000000-0002-0000-0000-000001000000}"/>
    <dataValidation type="list" imeMode="off" allowBlank="1" showInputMessage="1" showErrorMessage="1" sqref="F17" xr:uid="{63937123-A2D5-4072-BDEE-093C0E534CC6}">
      <formula1>"有,無"</formula1>
    </dataValidation>
    <dataValidation type="whole" operator="greaterThanOrEqual" allowBlank="1" showInputMessage="1" showErrorMessage="1" sqref="H35:H40 L60:L62" xr:uid="{B0C9E88F-9250-47B0-A63E-C5529B3156A6}">
      <formula1>0</formula1>
    </dataValidation>
  </dataValidations>
  <printOptions horizontalCentered="1" verticalCentered="1"/>
  <pageMargins left="0" right="0" top="0" bottom="0"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
  <sheetViews>
    <sheetView zoomScaleNormal="100" zoomScaleSheetLayoutView="100" workbookViewId="0">
      <selection activeCell="Q8" sqref="Q8"/>
    </sheetView>
  </sheetViews>
  <sheetFormatPr defaultColWidth="10" defaultRowHeight="13.2"/>
  <cols>
    <col min="1" max="1" width="5.109375" style="1" customWidth="1"/>
    <col min="2" max="3" width="10.44140625" style="1" customWidth="1"/>
    <col min="4" max="4" width="4" style="1" customWidth="1"/>
    <col min="5" max="5" width="4.109375" style="1" customWidth="1"/>
    <col min="6" max="6" width="20.77734375" style="1" customWidth="1"/>
    <col min="7" max="7" width="4.109375" style="1" customWidth="1"/>
    <col min="8" max="8" width="20.77734375" style="1" customWidth="1"/>
    <col min="9" max="9" width="4.109375" style="1" customWidth="1"/>
    <col min="10" max="10" width="20.77734375" style="1" customWidth="1"/>
    <col min="11" max="11" width="9.21875" style="1" customWidth="1"/>
    <col min="12" max="12" width="1" style="1" customWidth="1"/>
    <col min="13" max="16384" width="10" style="1"/>
  </cols>
  <sheetData>
    <row r="1" spans="1:16" ht="12" customHeight="1"/>
    <row r="2" spans="1:16" ht="12" customHeight="1">
      <c r="A2" s="2"/>
      <c r="B2" s="2"/>
      <c r="G2" s="3"/>
      <c r="H2" s="3"/>
    </row>
    <row r="3" spans="1:16" ht="12" customHeight="1">
      <c r="A3" s="4"/>
      <c r="B3" s="4"/>
      <c r="C3" s="4"/>
      <c r="D3" s="5"/>
      <c r="E3" s="5"/>
    </row>
    <row r="4" spans="1:16" ht="12" customHeight="1">
      <c r="A4" s="6"/>
      <c r="B4" s="6"/>
      <c r="C4" s="6"/>
      <c r="D4" s="6"/>
      <c r="E4" s="6"/>
    </row>
    <row r="5" spans="1:16" ht="12" customHeight="1">
      <c r="A5" s="7"/>
      <c r="B5" s="7"/>
      <c r="C5" s="7"/>
      <c r="D5" s="7"/>
      <c r="E5" s="7"/>
      <c r="F5" s="7"/>
      <c r="G5" s="7"/>
      <c r="H5" s="7"/>
    </row>
    <row r="6" spans="1:16" ht="12" customHeight="1">
      <c r="H6" s="8"/>
    </row>
    <row r="7" spans="1:16" ht="16.2">
      <c r="A7" s="85" t="s">
        <v>205</v>
      </c>
      <c r="B7" s="85"/>
      <c r="C7" s="85"/>
      <c r="D7" s="85"/>
      <c r="E7" s="85"/>
      <c r="F7" s="85"/>
      <c r="G7" s="85"/>
      <c r="H7" s="85"/>
      <c r="I7" s="85"/>
      <c r="J7" s="85"/>
      <c r="K7" s="85"/>
    </row>
    <row r="8" spans="1:16" ht="14.25" customHeight="1" thickBot="1">
      <c r="A8" s="86" t="s">
        <v>0</v>
      </c>
      <c r="B8" s="86"/>
      <c r="C8" s="86"/>
      <c r="D8" s="86"/>
      <c r="E8" s="86"/>
      <c r="F8" s="86"/>
      <c r="G8" s="86"/>
      <c r="H8" s="86"/>
      <c r="I8" s="86"/>
      <c r="J8" s="86"/>
      <c r="K8" s="86"/>
    </row>
    <row r="9" spans="1:16" ht="14.25" customHeight="1">
      <c r="A9" s="87" t="s">
        <v>1</v>
      </c>
      <c r="B9" s="88"/>
      <c r="C9" s="89"/>
      <c r="D9" s="96" t="s">
        <v>2</v>
      </c>
      <c r="E9" s="99" t="s">
        <v>3</v>
      </c>
      <c r="F9" s="89"/>
      <c r="G9" s="99" t="s">
        <v>4</v>
      </c>
      <c r="H9" s="89"/>
      <c r="I9" s="99" t="s">
        <v>154</v>
      </c>
      <c r="J9" s="89"/>
      <c r="K9" s="102" t="s">
        <v>5</v>
      </c>
    </row>
    <row r="10" spans="1:16" ht="14.25" customHeight="1">
      <c r="A10" s="90"/>
      <c r="B10" s="91"/>
      <c r="C10" s="92"/>
      <c r="D10" s="97"/>
      <c r="E10" s="100"/>
      <c r="F10" s="92"/>
      <c r="G10" s="100"/>
      <c r="H10" s="92"/>
      <c r="I10" s="100"/>
      <c r="J10" s="92"/>
      <c r="K10" s="103"/>
    </row>
    <row r="11" spans="1:16" ht="14.25" customHeight="1">
      <c r="A11" s="90"/>
      <c r="B11" s="91"/>
      <c r="C11" s="92"/>
      <c r="D11" s="97"/>
      <c r="E11" s="100"/>
      <c r="F11" s="92"/>
      <c r="G11" s="100"/>
      <c r="H11" s="92"/>
      <c r="I11" s="100"/>
      <c r="J11" s="92"/>
      <c r="K11" s="103"/>
    </row>
    <row r="12" spans="1:16" ht="14.25" customHeight="1">
      <c r="A12" s="93"/>
      <c r="B12" s="94"/>
      <c r="C12" s="95"/>
      <c r="D12" s="98"/>
      <c r="E12" s="101"/>
      <c r="F12" s="95"/>
      <c r="G12" s="101"/>
      <c r="H12" s="95"/>
      <c r="I12" s="101"/>
      <c r="J12" s="95"/>
      <c r="K12" s="104"/>
    </row>
    <row r="13" spans="1:16" s="3" customFormat="1" ht="33" customHeight="1">
      <c r="A13" s="9" t="s">
        <v>6</v>
      </c>
      <c r="B13" s="55" t="s">
        <v>7</v>
      </c>
      <c r="C13" s="56"/>
      <c r="D13" s="10">
        <v>3</v>
      </c>
      <c r="E13" s="11"/>
      <c r="F13" s="10" t="s">
        <v>8</v>
      </c>
      <c r="G13" s="11"/>
      <c r="H13" s="10" t="s">
        <v>9</v>
      </c>
      <c r="I13" s="11"/>
      <c r="J13" s="43" t="s">
        <v>10</v>
      </c>
      <c r="K13" s="12" t="str">
        <f t="shared" ref="K13:K24" si="0">IF(E13="○",D13*1,IF(G13="○",D13*3,IF(I13="○",D13*5,"")))</f>
        <v/>
      </c>
    </row>
    <row r="14" spans="1:16" s="3" customFormat="1" ht="33" customHeight="1">
      <c r="A14" s="9" t="s">
        <v>11</v>
      </c>
      <c r="B14" s="55" t="s">
        <v>12</v>
      </c>
      <c r="C14" s="56"/>
      <c r="D14" s="10">
        <v>1</v>
      </c>
      <c r="E14" s="11"/>
      <c r="F14" s="10" t="s">
        <v>13</v>
      </c>
      <c r="G14" s="11"/>
      <c r="H14" s="10" t="s">
        <v>14</v>
      </c>
      <c r="I14" s="65"/>
      <c r="J14" s="67"/>
      <c r="K14" s="12" t="str">
        <f t="shared" si="0"/>
        <v/>
      </c>
    </row>
    <row r="15" spans="1:16" s="3" customFormat="1" ht="33" customHeight="1">
      <c r="A15" s="9" t="s">
        <v>15</v>
      </c>
      <c r="B15" s="55" t="s">
        <v>16</v>
      </c>
      <c r="C15" s="56"/>
      <c r="D15" s="10">
        <v>1</v>
      </c>
      <c r="E15" s="11"/>
      <c r="F15" s="35" t="s">
        <v>120</v>
      </c>
      <c r="G15" s="11"/>
      <c r="H15" s="35" t="s">
        <v>17</v>
      </c>
      <c r="I15" s="13"/>
      <c r="J15" s="36" t="s">
        <v>18</v>
      </c>
      <c r="K15" s="12" t="str">
        <f t="shared" si="0"/>
        <v/>
      </c>
    </row>
    <row r="16" spans="1:16" s="3" customFormat="1" ht="33" customHeight="1">
      <c r="A16" s="9" t="s">
        <v>97</v>
      </c>
      <c r="B16" s="55" t="s">
        <v>107</v>
      </c>
      <c r="C16" s="56"/>
      <c r="D16" s="10">
        <v>5</v>
      </c>
      <c r="E16" s="11"/>
      <c r="F16" s="10" t="s">
        <v>143</v>
      </c>
      <c r="G16" s="11"/>
      <c r="H16" s="10" t="s">
        <v>9</v>
      </c>
      <c r="I16" s="11"/>
      <c r="J16" s="10" t="s">
        <v>109</v>
      </c>
      <c r="K16" s="12"/>
      <c r="M16" s="105"/>
      <c r="N16" s="105"/>
      <c r="O16" s="105"/>
      <c r="P16" s="105"/>
    </row>
    <row r="17" spans="1:11" s="3" customFormat="1" ht="33" customHeight="1">
      <c r="A17" s="9" t="s">
        <v>98</v>
      </c>
      <c r="B17" s="55" t="s">
        <v>19</v>
      </c>
      <c r="C17" s="56"/>
      <c r="D17" s="10">
        <v>5</v>
      </c>
      <c r="E17" s="37"/>
      <c r="F17" s="14" t="s">
        <v>20</v>
      </c>
      <c r="G17" s="65"/>
      <c r="H17" s="66"/>
      <c r="I17" s="66"/>
      <c r="J17" s="76"/>
      <c r="K17" s="12" t="str">
        <f>IF(E17="","",D17*E17)</f>
        <v/>
      </c>
    </row>
    <row r="18" spans="1:11" s="3" customFormat="1" ht="33" customHeight="1">
      <c r="A18" s="9" t="s">
        <v>131</v>
      </c>
      <c r="B18" s="55" t="s">
        <v>110</v>
      </c>
      <c r="C18" s="56"/>
      <c r="D18" s="10">
        <v>5</v>
      </c>
      <c r="E18" s="37"/>
      <c r="F18" s="10" t="s">
        <v>111</v>
      </c>
      <c r="G18" s="37"/>
      <c r="H18" s="10" t="s">
        <v>112</v>
      </c>
      <c r="I18" s="37"/>
      <c r="J18" s="10" t="s">
        <v>113</v>
      </c>
      <c r="K18" s="12" t="str">
        <f>IF(E18="○",D18*1,IF(G18="○",D18*3,IF(I18="○",D18*5,"")))</f>
        <v/>
      </c>
    </row>
    <row r="19" spans="1:11" s="3" customFormat="1" ht="33" customHeight="1">
      <c r="A19" s="9" t="s">
        <v>132</v>
      </c>
      <c r="B19" s="55" t="s">
        <v>144</v>
      </c>
      <c r="C19" s="56"/>
      <c r="D19" s="10">
        <v>5</v>
      </c>
      <c r="E19" s="11"/>
      <c r="F19" s="10" t="s">
        <v>21</v>
      </c>
      <c r="G19" s="65"/>
      <c r="H19" s="66"/>
      <c r="I19" s="66"/>
      <c r="J19" s="76"/>
      <c r="K19" s="12" t="str">
        <f t="shared" ref="K19" si="1">IF(E19="○",D19*1,IF(G19="○",D19*3,IF(I19="○",D19*5,"")))</f>
        <v/>
      </c>
    </row>
    <row r="20" spans="1:11" s="3" customFormat="1" ht="33" customHeight="1">
      <c r="A20" s="9" t="s">
        <v>133</v>
      </c>
      <c r="B20" s="55" t="s">
        <v>22</v>
      </c>
      <c r="C20" s="56"/>
      <c r="D20" s="10">
        <v>3</v>
      </c>
      <c r="E20" s="11"/>
      <c r="F20" s="10" t="s">
        <v>23</v>
      </c>
      <c r="G20" s="11"/>
      <c r="H20" s="15" t="s">
        <v>24</v>
      </c>
      <c r="I20" s="11"/>
      <c r="J20" s="16" t="s">
        <v>25</v>
      </c>
      <c r="K20" s="12" t="str">
        <f t="shared" si="0"/>
        <v/>
      </c>
    </row>
    <row r="21" spans="1:11" s="3" customFormat="1" ht="33" customHeight="1">
      <c r="A21" s="9" t="s">
        <v>105</v>
      </c>
      <c r="B21" s="57" t="s">
        <v>26</v>
      </c>
      <c r="C21" s="58"/>
      <c r="D21" s="10">
        <v>1</v>
      </c>
      <c r="E21" s="11"/>
      <c r="F21" s="10" t="s">
        <v>115</v>
      </c>
      <c r="G21" s="34"/>
      <c r="H21" s="10" t="s">
        <v>116</v>
      </c>
      <c r="I21" s="11"/>
      <c r="J21" s="10" t="s">
        <v>117</v>
      </c>
      <c r="K21" s="12" t="str">
        <f t="shared" si="0"/>
        <v/>
      </c>
    </row>
    <row r="22" spans="1:11" s="3" customFormat="1" ht="33" customHeight="1">
      <c r="A22" s="9" t="s">
        <v>134</v>
      </c>
      <c r="B22" s="80" t="s">
        <v>114</v>
      </c>
      <c r="C22" s="81"/>
      <c r="D22" s="10">
        <v>3</v>
      </c>
      <c r="E22" s="11"/>
      <c r="F22" s="10" t="s">
        <v>27</v>
      </c>
      <c r="G22" s="11"/>
      <c r="H22" s="10" t="s">
        <v>28</v>
      </c>
      <c r="I22" s="11"/>
      <c r="J22" s="10" t="s">
        <v>29</v>
      </c>
      <c r="K22" s="12" t="str">
        <f t="shared" si="0"/>
        <v/>
      </c>
    </row>
    <row r="23" spans="1:11" s="3" customFormat="1" ht="33" customHeight="1">
      <c r="A23" s="9" t="s">
        <v>135</v>
      </c>
      <c r="B23" s="55" t="s">
        <v>30</v>
      </c>
      <c r="C23" s="56"/>
      <c r="D23" s="10">
        <v>1</v>
      </c>
      <c r="E23" s="11"/>
      <c r="F23" s="10" t="s">
        <v>27</v>
      </c>
      <c r="G23" s="11"/>
      <c r="H23" s="10" t="s">
        <v>28</v>
      </c>
      <c r="I23" s="11"/>
      <c r="J23" s="10" t="s">
        <v>29</v>
      </c>
      <c r="K23" s="12" t="str">
        <f t="shared" si="0"/>
        <v/>
      </c>
    </row>
    <row r="24" spans="1:11" s="3" customFormat="1" ht="47.25" customHeight="1">
      <c r="A24" s="9" t="s">
        <v>136</v>
      </c>
      <c r="B24" s="57" t="s">
        <v>94</v>
      </c>
      <c r="C24" s="58"/>
      <c r="D24" s="10">
        <v>1</v>
      </c>
      <c r="E24" s="11"/>
      <c r="F24" s="10" t="s">
        <v>31</v>
      </c>
      <c r="G24" s="11"/>
      <c r="H24" s="10" t="s">
        <v>32</v>
      </c>
      <c r="I24" s="11"/>
      <c r="J24" s="10" t="s">
        <v>33</v>
      </c>
      <c r="K24" s="12" t="str">
        <f t="shared" si="0"/>
        <v/>
      </c>
    </row>
    <row r="25" spans="1:11" s="3" customFormat="1" ht="33" customHeight="1">
      <c r="A25" s="9" t="s">
        <v>137</v>
      </c>
      <c r="B25" s="57" t="s">
        <v>95</v>
      </c>
      <c r="C25" s="58"/>
      <c r="D25" s="10">
        <v>5</v>
      </c>
      <c r="E25" s="30"/>
      <c r="F25" s="31" t="s">
        <v>20</v>
      </c>
      <c r="G25" s="77" t="s">
        <v>35</v>
      </c>
      <c r="H25" s="78"/>
      <c r="I25" s="78"/>
      <c r="J25" s="79"/>
      <c r="K25" s="32" t="str">
        <f>IF(E25="","",D25*E25)</f>
        <v/>
      </c>
    </row>
    <row r="26" spans="1:11" s="3" customFormat="1" ht="33" customHeight="1">
      <c r="A26" s="9" t="s">
        <v>106</v>
      </c>
      <c r="B26" s="55" t="s">
        <v>34</v>
      </c>
      <c r="C26" s="56"/>
      <c r="D26" s="10">
        <v>2</v>
      </c>
      <c r="E26" s="11"/>
      <c r="F26" s="14" t="s">
        <v>20</v>
      </c>
      <c r="G26" s="82" t="s">
        <v>35</v>
      </c>
      <c r="H26" s="83"/>
      <c r="I26" s="83"/>
      <c r="J26" s="84"/>
      <c r="K26" s="12" t="str">
        <f>IF(E26="","",D26*E26)</f>
        <v/>
      </c>
    </row>
    <row r="27" spans="1:11" s="33" customFormat="1" ht="32.4" customHeight="1">
      <c r="A27" s="28" t="s">
        <v>138</v>
      </c>
      <c r="B27" s="59" t="s">
        <v>96</v>
      </c>
      <c r="C27" s="60"/>
      <c r="D27" s="29">
        <v>5</v>
      </c>
      <c r="E27" s="30"/>
      <c r="F27" s="31" t="s">
        <v>20</v>
      </c>
      <c r="G27" s="77" t="s">
        <v>35</v>
      </c>
      <c r="H27" s="78"/>
      <c r="I27" s="78"/>
      <c r="J27" s="79"/>
      <c r="K27" s="12" t="str">
        <f>IF(E27="","",D27*E27)</f>
        <v/>
      </c>
    </row>
    <row r="28" spans="1:11" s="33" customFormat="1" ht="36" customHeight="1">
      <c r="A28" s="28" t="s">
        <v>124</v>
      </c>
      <c r="B28" s="59" t="s">
        <v>123</v>
      </c>
      <c r="C28" s="60"/>
      <c r="D28" s="29">
        <v>5</v>
      </c>
      <c r="E28" s="30"/>
      <c r="F28" s="38" t="s">
        <v>126</v>
      </c>
      <c r="G28" s="30"/>
      <c r="H28" s="38" t="s">
        <v>125</v>
      </c>
      <c r="I28" s="61"/>
      <c r="J28" s="62"/>
      <c r="K28" s="32" t="str">
        <f t="shared" ref="K28" si="2">IF(E28="○",D28*1,IF(G28="○",D28*3,IF(I28="○",D28*5,"")))</f>
        <v/>
      </c>
    </row>
    <row r="29" spans="1:11" s="33" customFormat="1" ht="36" customHeight="1">
      <c r="A29" s="9" t="s">
        <v>139</v>
      </c>
      <c r="B29" s="63" t="s">
        <v>156</v>
      </c>
      <c r="C29" s="64"/>
      <c r="D29" s="17">
        <v>7</v>
      </c>
      <c r="E29" s="65"/>
      <c r="F29" s="66"/>
      <c r="G29" s="66"/>
      <c r="H29" s="67"/>
      <c r="I29" s="11"/>
      <c r="J29" s="18" t="s">
        <v>36</v>
      </c>
      <c r="K29" s="12" t="str">
        <f>IF(E29="○",D29*1,IF(G29="○",D29*3,IF(I29="○",D29*5,"")))</f>
        <v/>
      </c>
    </row>
    <row r="30" spans="1:11" s="3" customFormat="1" ht="15" customHeight="1" thickBot="1">
      <c r="A30" s="50" t="s">
        <v>37</v>
      </c>
      <c r="B30" s="51"/>
      <c r="C30" s="52"/>
      <c r="D30" s="53" t="s">
        <v>222</v>
      </c>
      <c r="E30" s="54"/>
      <c r="F30" s="54"/>
      <c r="G30" s="54"/>
      <c r="H30" s="54"/>
      <c r="I30" s="54"/>
      <c r="J30" s="54"/>
      <c r="K30" s="44" t="str">
        <f>IF(OR(SUM(K13:K29)=0,SUM(K13:K29)=""),"(a)","(a)"&amp;SUM(K13:K29))</f>
        <v>(a)</v>
      </c>
    </row>
    <row r="31" spans="1:11" s="3" customFormat="1" ht="7.5" customHeight="1" thickBot="1">
      <c r="A31" s="19"/>
      <c r="B31" s="19"/>
      <c r="C31" s="19"/>
      <c r="D31" s="19"/>
      <c r="E31" s="19"/>
      <c r="F31" s="19"/>
      <c r="G31" s="19"/>
      <c r="H31" s="19"/>
      <c r="I31" s="19"/>
      <c r="J31" s="19"/>
      <c r="K31" s="19"/>
    </row>
    <row r="32" spans="1:11" s="3" customFormat="1" ht="21" customHeight="1">
      <c r="A32" s="39" t="s">
        <v>155</v>
      </c>
      <c r="B32" s="70" t="s">
        <v>38</v>
      </c>
      <c r="C32" s="71"/>
      <c r="D32" s="42">
        <v>7</v>
      </c>
      <c r="E32" s="20"/>
      <c r="F32" s="42" t="s">
        <v>39</v>
      </c>
      <c r="G32" s="72"/>
      <c r="H32" s="73"/>
      <c r="I32" s="21"/>
      <c r="J32" s="21"/>
      <c r="K32" s="22" t="str">
        <f>IF(E32="○",7*1,"")</f>
        <v/>
      </c>
    </row>
    <row r="33" spans="1:11" s="3" customFormat="1" ht="21" customHeight="1">
      <c r="A33" s="40" t="s">
        <v>140</v>
      </c>
      <c r="B33" s="74" t="s">
        <v>40</v>
      </c>
      <c r="C33" s="75"/>
      <c r="D33" s="10">
        <v>5</v>
      </c>
      <c r="E33" s="11"/>
      <c r="F33" s="10" t="s">
        <v>41</v>
      </c>
      <c r="G33" s="11"/>
      <c r="H33" s="10" t="s">
        <v>42</v>
      </c>
      <c r="I33" s="11"/>
      <c r="J33" s="10" t="s">
        <v>43</v>
      </c>
      <c r="K33" s="12" t="str">
        <f>IF(E33="○",D33*1,IF(G33="○",D33*3,IF(I33="○",D33*5,"")))</f>
        <v/>
      </c>
    </row>
    <row r="34" spans="1:11" s="3" customFormat="1" ht="16.5" customHeight="1" thickBot="1">
      <c r="A34" s="50" t="s">
        <v>37</v>
      </c>
      <c r="B34" s="51"/>
      <c r="C34" s="52"/>
      <c r="D34" s="53" t="s">
        <v>223</v>
      </c>
      <c r="E34" s="54"/>
      <c r="F34" s="54"/>
      <c r="G34" s="54"/>
      <c r="H34" s="54"/>
      <c r="I34" s="54"/>
      <c r="J34" s="54"/>
      <c r="K34" s="44" t="str">
        <f>IF(OR(SUM(K32:K33)=0,SUM(K32:K33)=""),"(b)","(b)"&amp;SUM(K32:K33))</f>
        <v>(b)</v>
      </c>
    </row>
    <row r="35" spans="1:11" s="3" customFormat="1" ht="5.25" customHeight="1">
      <c r="A35" s="68"/>
      <c r="B35" s="68"/>
      <c r="C35" s="68"/>
      <c r="D35" s="68"/>
      <c r="E35" s="68"/>
      <c r="F35" s="68"/>
      <c r="G35" s="68"/>
      <c r="H35" s="68"/>
      <c r="I35" s="68"/>
      <c r="J35" s="68"/>
      <c r="K35" s="68"/>
    </row>
    <row r="36" spans="1:11" s="3" customFormat="1">
      <c r="A36" s="23" t="s">
        <v>44</v>
      </c>
      <c r="B36" s="24"/>
      <c r="C36" s="69" t="s">
        <v>45</v>
      </c>
      <c r="D36" s="69"/>
      <c r="E36" s="69"/>
      <c r="F36" s="69"/>
      <c r="G36" s="69"/>
      <c r="H36" s="69"/>
      <c r="I36" s="69"/>
      <c r="J36" s="69"/>
      <c r="K36" s="69"/>
    </row>
    <row r="37" spans="1:11" s="3" customFormat="1"/>
    <row r="38" spans="1:11" s="3" customFormat="1"/>
    <row r="39" spans="1:11">
      <c r="A39" s="3"/>
      <c r="B39" s="3"/>
      <c r="C39" s="3"/>
      <c r="D39" s="3"/>
      <c r="E39" s="3"/>
      <c r="F39" s="3"/>
      <c r="G39" s="3"/>
      <c r="H39" s="3"/>
      <c r="I39" s="3"/>
      <c r="J39" s="3"/>
      <c r="K39" s="3"/>
    </row>
    <row r="40" spans="1:11">
      <c r="A40" s="3"/>
      <c r="B40" s="3"/>
      <c r="C40" s="3"/>
      <c r="D40" s="3"/>
      <c r="E40" s="3"/>
      <c r="F40" s="3"/>
      <c r="G40" s="3"/>
      <c r="H40" s="3"/>
      <c r="I40" s="3"/>
      <c r="J40" s="3"/>
      <c r="K40" s="3"/>
    </row>
  </sheetData>
  <mergeCells count="43">
    <mergeCell ref="M16:P16"/>
    <mergeCell ref="B13:C13"/>
    <mergeCell ref="B14:C14"/>
    <mergeCell ref="I14:J14"/>
    <mergeCell ref="B18:C18"/>
    <mergeCell ref="G17:J17"/>
    <mergeCell ref="B15:C15"/>
    <mergeCell ref="B16:C16"/>
    <mergeCell ref="B17:C17"/>
    <mergeCell ref="A7:K7"/>
    <mergeCell ref="A8:K8"/>
    <mergeCell ref="A9:C12"/>
    <mergeCell ref="D9:D12"/>
    <mergeCell ref="E9:F12"/>
    <mergeCell ref="G9:H12"/>
    <mergeCell ref="I9:J12"/>
    <mergeCell ref="K9:K12"/>
    <mergeCell ref="B19:C19"/>
    <mergeCell ref="G19:J19"/>
    <mergeCell ref="B27:C27"/>
    <mergeCell ref="G27:J27"/>
    <mergeCell ref="G25:J25"/>
    <mergeCell ref="B22:C22"/>
    <mergeCell ref="B23:C23"/>
    <mergeCell ref="B24:C24"/>
    <mergeCell ref="B25:C25"/>
    <mergeCell ref="B26:C26"/>
    <mergeCell ref="G26:J26"/>
    <mergeCell ref="A35:K35"/>
    <mergeCell ref="C36:K36"/>
    <mergeCell ref="B32:C32"/>
    <mergeCell ref="G32:H32"/>
    <mergeCell ref="B33:C33"/>
    <mergeCell ref="A34:C34"/>
    <mergeCell ref="D34:J34"/>
    <mergeCell ref="A30:C30"/>
    <mergeCell ref="D30:J30"/>
    <mergeCell ref="B20:C20"/>
    <mergeCell ref="B21:C21"/>
    <mergeCell ref="B28:C28"/>
    <mergeCell ref="I28:J28"/>
    <mergeCell ref="B29:C29"/>
    <mergeCell ref="E29:H29"/>
  </mergeCells>
  <phoneticPr fontId="3"/>
  <printOptions horizontalCentered="1" verticalCentered="1"/>
  <pageMargins left="0.6692913385826772" right="0.19685039370078741" top="0.31496062992125984" bottom="0" header="0.23622047244094491" footer="0.15748031496062992"/>
  <pageSetup paperSize="9" scale="83" orientation="portrait" r:id="rId1"/>
  <headerFooter alignWithMargins="0"/>
  <drawing r:id="rId2"/>
  <legacyDrawing r:id="rId3"/>
  <oleObjects>
    <mc:AlternateContent xmlns:mc="http://schemas.openxmlformats.org/markup-compatibility/2006">
      <mc:Choice Requires="x14">
        <oleObject progId="Word.Document.8" shapeId="1027" r:id="rId4">
          <objectPr defaultSize="0" r:id="rId5">
            <anchor moveWithCells="1">
              <from>
                <xdr:col>0</xdr:col>
                <xdr:colOff>106680</xdr:colOff>
                <xdr:row>0</xdr:row>
                <xdr:rowOff>91440</xdr:rowOff>
              </from>
              <to>
                <xdr:col>10</xdr:col>
                <xdr:colOff>335280</xdr:colOff>
                <xdr:row>5</xdr:row>
                <xdr:rowOff>114300</xdr:rowOff>
              </to>
            </anchor>
          </objectPr>
        </oleObject>
      </mc:Choice>
      <mc:Fallback>
        <oleObject progId="Word.Document.8" shapeId="102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8"/>
  <sheetViews>
    <sheetView view="pageBreakPreview" zoomScaleNormal="100" workbookViewId="0">
      <selection activeCell="P7" sqref="P7"/>
    </sheetView>
  </sheetViews>
  <sheetFormatPr defaultColWidth="10" defaultRowHeight="13.2"/>
  <cols>
    <col min="1" max="1" width="5.109375" style="1" customWidth="1"/>
    <col min="2" max="3" width="10.21875" style="1" customWidth="1"/>
    <col min="4" max="4" width="4" style="1" customWidth="1"/>
    <col min="5" max="5" width="5.109375" style="1" customWidth="1"/>
    <col min="6" max="6" width="20.6640625" style="1" customWidth="1"/>
    <col min="7" max="7" width="5.109375" style="1" customWidth="1"/>
    <col min="8" max="8" width="20.6640625" style="1" customWidth="1"/>
    <col min="9" max="9" width="5.109375" style="1" customWidth="1"/>
    <col min="10" max="10" width="20.6640625" style="1" customWidth="1"/>
    <col min="11" max="11" width="5.109375" style="1" customWidth="1"/>
    <col min="12" max="12" width="0.109375" style="1" customWidth="1"/>
    <col min="13" max="16384" width="10" style="1"/>
  </cols>
  <sheetData>
    <row r="1" spans="1:11" ht="12" customHeight="1"/>
    <row r="2" spans="1:11" ht="12" customHeight="1">
      <c r="A2" s="2"/>
      <c r="B2" s="2"/>
      <c r="G2" s="3"/>
      <c r="H2" s="3"/>
    </row>
    <row r="3" spans="1:11" ht="12" customHeight="1">
      <c r="A3" s="4"/>
      <c r="B3" s="4"/>
      <c r="C3" s="4"/>
      <c r="D3" s="5"/>
      <c r="E3" s="5"/>
    </row>
    <row r="4" spans="1:11" ht="12" customHeight="1">
      <c r="A4" s="6"/>
      <c r="B4" s="6"/>
      <c r="C4" s="6"/>
      <c r="D4" s="6"/>
      <c r="E4" s="6"/>
    </row>
    <row r="5" spans="1:11" ht="12" customHeight="1">
      <c r="A5" s="7"/>
      <c r="B5" s="7"/>
      <c r="C5" s="7"/>
      <c r="D5" s="7"/>
      <c r="E5" s="7"/>
      <c r="F5" s="7"/>
      <c r="G5" s="7"/>
      <c r="H5" s="7"/>
    </row>
    <row r="6" spans="1:11" ht="12" customHeight="1">
      <c r="H6" s="8"/>
    </row>
    <row r="7" spans="1:11" ht="32.25" customHeight="1">
      <c r="A7" s="49" t="s">
        <v>206</v>
      </c>
      <c r="B7" s="49"/>
      <c r="C7" s="49"/>
      <c r="D7" s="49"/>
      <c r="E7" s="49"/>
      <c r="F7" s="49"/>
      <c r="G7" s="49"/>
      <c r="H7" s="49"/>
      <c r="I7" s="49"/>
      <c r="J7" s="49"/>
      <c r="K7" s="49"/>
    </row>
    <row r="8" spans="1:11" ht="14.25" customHeight="1" thickBot="1">
      <c r="A8" s="86" t="s">
        <v>93</v>
      </c>
      <c r="B8" s="86"/>
      <c r="C8" s="86"/>
      <c r="D8" s="86"/>
      <c r="E8" s="86"/>
      <c r="F8" s="86"/>
      <c r="G8" s="86"/>
      <c r="H8" s="86"/>
      <c r="I8" s="86"/>
      <c r="J8" s="86"/>
      <c r="K8" s="86"/>
    </row>
    <row r="9" spans="1:11" ht="14.25" customHeight="1">
      <c r="A9" s="87" t="s">
        <v>1</v>
      </c>
      <c r="B9" s="88"/>
      <c r="C9" s="89"/>
      <c r="D9" s="96" t="s">
        <v>75</v>
      </c>
      <c r="E9" s="99" t="s">
        <v>76</v>
      </c>
      <c r="F9" s="89"/>
      <c r="G9" s="99" t="s">
        <v>77</v>
      </c>
      <c r="H9" s="89"/>
      <c r="I9" s="99" t="s">
        <v>154</v>
      </c>
      <c r="J9" s="89"/>
      <c r="K9" s="102" t="s">
        <v>78</v>
      </c>
    </row>
    <row r="10" spans="1:11" ht="14.25" customHeight="1">
      <c r="A10" s="90"/>
      <c r="B10" s="91"/>
      <c r="C10" s="92"/>
      <c r="D10" s="97"/>
      <c r="E10" s="100"/>
      <c r="F10" s="92"/>
      <c r="G10" s="100"/>
      <c r="H10" s="92"/>
      <c r="I10" s="100"/>
      <c r="J10" s="92"/>
      <c r="K10" s="103"/>
    </row>
    <row r="11" spans="1:11" ht="14.25" customHeight="1">
      <c r="A11" s="90"/>
      <c r="B11" s="91"/>
      <c r="C11" s="92"/>
      <c r="D11" s="97"/>
      <c r="E11" s="100"/>
      <c r="F11" s="92"/>
      <c r="G11" s="100"/>
      <c r="H11" s="92"/>
      <c r="I11" s="100"/>
      <c r="J11" s="92"/>
      <c r="K11" s="103"/>
    </row>
    <row r="12" spans="1:11" ht="14.25" customHeight="1">
      <c r="A12" s="93"/>
      <c r="B12" s="94"/>
      <c r="C12" s="95"/>
      <c r="D12" s="98"/>
      <c r="E12" s="101"/>
      <c r="F12" s="95"/>
      <c r="G12" s="101"/>
      <c r="H12" s="95"/>
      <c r="I12" s="101"/>
      <c r="J12" s="95"/>
      <c r="K12" s="104"/>
    </row>
    <row r="13" spans="1:11" s="3" customFormat="1" ht="36" customHeight="1">
      <c r="A13" s="25" t="s">
        <v>79</v>
      </c>
      <c r="B13" s="55" t="s">
        <v>7</v>
      </c>
      <c r="C13" s="56"/>
      <c r="D13" s="10">
        <v>3</v>
      </c>
      <c r="E13" s="26"/>
      <c r="F13" s="10" t="s">
        <v>8</v>
      </c>
      <c r="G13" s="26"/>
      <c r="H13" s="10" t="s">
        <v>9</v>
      </c>
      <c r="I13" s="26"/>
      <c r="J13" s="43" t="s">
        <v>10</v>
      </c>
      <c r="K13" s="12" t="str">
        <f>IF(E13="○",D13*1,IF(G13="○",D13*3,IF(I13="○",D13*5,"")))</f>
        <v/>
      </c>
    </row>
    <row r="14" spans="1:11" s="3" customFormat="1" ht="33" customHeight="1">
      <c r="A14" s="25" t="s">
        <v>145</v>
      </c>
      <c r="B14" s="55" t="s">
        <v>107</v>
      </c>
      <c r="C14" s="56"/>
      <c r="D14" s="10">
        <v>5</v>
      </c>
      <c r="E14" s="26"/>
      <c r="F14" s="10" t="s">
        <v>108</v>
      </c>
      <c r="G14" s="26"/>
      <c r="H14" s="10" t="s">
        <v>9</v>
      </c>
      <c r="I14" s="26"/>
      <c r="J14" s="10" t="s">
        <v>109</v>
      </c>
      <c r="K14" s="12" t="str">
        <f>IF(E14="○",D14*1,IF(G14="○",D14*3,IF(I14="○",D14*5,"")))</f>
        <v/>
      </c>
    </row>
    <row r="15" spans="1:11" s="3" customFormat="1" ht="33" customHeight="1">
      <c r="A15" s="25" t="s">
        <v>146</v>
      </c>
      <c r="B15" s="55" t="s">
        <v>19</v>
      </c>
      <c r="C15" s="56"/>
      <c r="D15" s="10">
        <v>5</v>
      </c>
      <c r="E15" s="26"/>
      <c r="F15" s="14" t="s">
        <v>20</v>
      </c>
      <c r="G15" s="65"/>
      <c r="H15" s="66"/>
      <c r="I15" s="66"/>
      <c r="J15" s="76"/>
      <c r="K15" s="12" t="str">
        <f>IF(E15="","",D15*E15)</f>
        <v/>
      </c>
    </row>
    <row r="16" spans="1:11" s="3" customFormat="1" ht="36" customHeight="1">
      <c r="A16" s="25" t="s">
        <v>99</v>
      </c>
      <c r="B16" s="55" t="s">
        <v>22</v>
      </c>
      <c r="C16" s="56"/>
      <c r="D16" s="10">
        <v>3</v>
      </c>
      <c r="E16" s="26"/>
      <c r="F16" s="10" t="s">
        <v>23</v>
      </c>
      <c r="G16" s="26"/>
      <c r="H16" s="15" t="s">
        <v>80</v>
      </c>
      <c r="I16" s="26"/>
      <c r="J16" s="16" t="s">
        <v>81</v>
      </c>
      <c r="K16" s="12" t="str">
        <f>IF(E16="○",D16*1,IF(G16="○",D16*3,IF(I16="○",D16*5,"")))</f>
        <v/>
      </c>
    </row>
    <row r="17" spans="1:12" s="3" customFormat="1" ht="36" customHeight="1">
      <c r="A17" s="25" t="s">
        <v>100</v>
      </c>
      <c r="B17" s="57" t="s">
        <v>26</v>
      </c>
      <c r="C17" s="58"/>
      <c r="D17" s="10">
        <v>1</v>
      </c>
      <c r="E17" s="26"/>
      <c r="F17" s="10" t="s">
        <v>118</v>
      </c>
      <c r="G17" s="26"/>
      <c r="H17" s="10" t="s">
        <v>119</v>
      </c>
      <c r="I17" s="26"/>
      <c r="J17" s="10" t="s">
        <v>117</v>
      </c>
      <c r="K17" s="12" t="str">
        <f>IF(E17="○",D17*1,IF(G17="○",D17*3,IF(I17="○",D17*5,"")))</f>
        <v/>
      </c>
    </row>
    <row r="18" spans="1:12" s="3" customFormat="1" ht="36" customHeight="1">
      <c r="A18" s="25" t="s">
        <v>101</v>
      </c>
      <c r="B18" s="80" t="s">
        <v>114</v>
      </c>
      <c r="C18" s="81"/>
      <c r="D18" s="10">
        <v>3</v>
      </c>
      <c r="E18" s="26"/>
      <c r="F18" s="10" t="s">
        <v>82</v>
      </c>
      <c r="G18" s="26"/>
      <c r="H18" s="10" t="s">
        <v>83</v>
      </c>
      <c r="I18" s="26"/>
      <c r="J18" s="10" t="s">
        <v>84</v>
      </c>
      <c r="K18" s="12" t="str">
        <f>IF(E18="○",D18*1,IF(G18="○",D18*3,IF(I18="○",D18*5,"")))</f>
        <v/>
      </c>
    </row>
    <row r="19" spans="1:12" s="3" customFormat="1" ht="36" customHeight="1">
      <c r="A19" s="25" t="s">
        <v>141</v>
      </c>
      <c r="B19" s="55" t="s">
        <v>85</v>
      </c>
      <c r="C19" s="56"/>
      <c r="D19" s="10">
        <v>1</v>
      </c>
      <c r="E19" s="26"/>
      <c r="F19" s="10" t="s">
        <v>27</v>
      </c>
      <c r="G19" s="26"/>
      <c r="H19" s="10" t="s">
        <v>28</v>
      </c>
      <c r="I19" s="26"/>
      <c r="J19" s="10" t="s">
        <v>29</v>
      </c>
      <c r="K19" s="12" t="str">
        <f>IF(E19="○",D19*1,IF(G19="○",D19*3,IF(I19="○",D19*5,"")))</f>
        <v/>
      </c>
    </row>
    <row r="20" spans="1:12" s="3" customFormat="1" ht="48.75" customHeight="1">
      <c r="A20" s="25" t="s">
        <v>102</v>
      </c>
      <c r="B20" s="110" t="s">
        <v>86</v>
      </c>
      <c r="C20" s="111"/>
      <c r="D20" s="10">
        <v>1</v>
      </c>
      <c r="E20" s="26"/>
      <c r="F20" s="10" t="s">
        <v>31</v>
      </c>
      <c r="G20" s="26"/>
      <c r="H20" s="10" t="s">
        <v>32</v>
      </c>
      <c r="I20" s="26"/>
      <c r="J20" s="10" t="s">
        <v>33</v>
      </c>
      <c r="K20" s="12" t="str">
        <f>IF(E20="○",D20*1,IF(G20="○",D20*3,IF(I20="○",D20*5,"")))</f>
        <v/>
      </c>
    </row>
    <row r="21" spans="1:12" s="3" customFormat="1" ht="48.75" customHeight="1">
      <c r="A21" s="25" t="s">
        <v>103</v>
      </c>
      <c r="B21" s="57" t="s">
        <v>87</v>
      </c>
      <c r="C21" s="58"/>
      <c r="D21" s="10">
        <v>5</v>
      </c>
      <c r="E21" s="26"/>
      <c r="F21" s="14" t="s">
        <v>20</v>
      </c>
      <c r="G21" s="82" t="s">
        <v>35</v>
      </c>
      <c r="H21" s="83"/>
      <c r="I21" s="83"/>
      <c r="J21" s="84"/>
      <c r="K21" s="12" t="str">
        <f>IF(E21="","",D21*E21)</f>
        <v/>
      </c>
    </row>
    <row r="22" spans="1:12" s="3" customFormat="1" ht="48.75" customHeight="1">
      <c r="A22" s="25" t="s">
        <v>142</v>
      </c>
      <c r="B22" s="55" t="s">
        <v>88</v>
      </c>
      <c r="C22" s="56"/>
      <c r="D22" s="10">
        <v>2</v>
      </c>
      <c r="E22" s="26"/>
      <c r="F22" s="14" t="s">
        <v>20</v>
      </c>
      <c r="G22" s="82" t="s">
        <v>35</v>
      </c>
      <c r="H22" s="83"/>
      <c r="I22" s="83"/>
      <c r="J22" s="84"/>
      <c r="K22" s="12" t="str">
        <f>IF(E22="","",D22*E22)</f>
        <v/>
      </c>
    </row>
    <row r="23" spans="1:12" s="3" customFormat="1" ht="36" customHeight="1">
      <c r="A23" s="25" t="s">
        <v>104</v>
      </c>
      <c r="B23" s="55" t="s">
        <v>89</v>
      </c>
      <c r="C23" s="56"/>
      <c r="D23" s="10">
        <v>5</v>
      </c>
      <c r="E23" s="26"/>
      <c r="F23" s="14" t="s">
        <v>20</v>
      </c>
      <c r="G23" s="82" t="s">
        <v>35</v>
      </c>
      <c r="H23" s="83"/>
      <c r="I23" s="83"/>
      <c r="J23" s="84"/>
      <c r="K23" s="12" t="str">
        <f>IF(E23="","",D23*E23)</f>
        <v/>
      </c>
    </row>
    <row r="24" spans="1:12" s="3" customFormat="1" ht="25.5" customHeight="1" thickBot="1">
      <c r="A24" s="50" t="s">
        <v>37</v>
      </c>
      <c r="B24" s="51"/>
      <c r="C24" s="52"/>
      <c r="D24" s="53" t="s">
        <v>221</v>
      </c>
      <c r="E24" s="54"/>
      <c r="F24" s="54"/>
      <c r="G24" s="54"/>
      <c r="H24" s="54"/>
      <c r="I24" s="54"/>
      <c r="J24" s="54"/>
      <c r="K24" s="44" t="str">
        <f>IF(OR(SUM(K13:K23)=0,SUM(K13:K23)=""),"(c)","(c)"&amp;SUM(K13:K23))</f>
        <v>(c)</v>
      </c>
    </row>
    <row r="25" spans="1:12" s="3" customFormat="1" ht="10.5" customHeight="1">
      <c r="A25" s="19"/>
      <c r="B25" s="19"/>
      <c r="C25" s="19"/>
      <c r="D25" s="19"/>
      <c r="E25" s="19"/>
      <c r="F25" s="19"/>
      <c r="G25" s="19"/>
      <c r="H25" s="19"/>
      <c r="I25" s="19"/>
      <c r="J25" s="19"/>
      <c r="K25" s="19"/>
    </row>
    <row r="26" spans="1:12" s="3" customFormat="1">
      <c r="A26" s="23" t="s">
        <v>90</v>
      </c>
      <c r="B26" s="27"/>
      <c r="C26" s="69" t="s">
        <v>91</v>
      </c>
      <c r="D26" s="69"/>
      <c r="E26" s="69"/>
      <c r="F26" s="69"/>
      <c r="G26" s="69"/>
      <c r="H26" s="69"/>
      <c r="I26" s="69"/>
      <c r="J26" s="69"/>
      <c r="K26" s="69"/>
    </row>
    <row r="28" spans="1:12" s="41" customFormat="1">
      <c r="A28" s="33"/>
      <c r="B28" s="33"/>
      <c r="C28" s="33"/>
      <c r="D28" s="33"/>
      <c r="E28" s="33"/>
      <c r="F28" s="33"/>
      <c r="G28" s="33"/>
      <c r="H28" s="33"/>
      <c r="I28" s="33"/>
      <c r="J28" s="33"/>
      <c r="K28" s="33"/>
    </row>
    <row r="29" spans="1:12" s="41" customFormat="1" ht="34.5" customHeight="1">
      <c r="A29" s="107" t="s">
        <v>207</v>
      </c>
      <c r="B29" s="107"/>
      <c r="C29" s="107"/>
      <c r="D29" s="107"/>
      <c r="E29" s="107"/>
      <c r="F29" s="107"/>
      <c r="G29" s="107"/>
      <c r="H29" s="107"/>
      <c r="I29" s="107"/>
      <c r="J29" s="107"/>
      <c r="K29" s="107"/>
      <c r="L29" s="107"/>
    </row>
    <row r="30" spans="1:12" s="41" customFormat="1" ht="31.5" customHeight="1">
      <c r="A30" s="45"/>
      <c r="B30" s="106" t="s">
        <v>127</v>
      </c>
      <c r="C30" s="106"/>
      <c r="D30" s="106"/>
      <c r="E30" s="106"/>
      <c r="F30" s="108" t="s">
        <v>208</v>
      </c>
      <c r="G30" s="108"/>
      <c r="H30" s="108"/>
      <c r="I30" s="108"/>
      <c r="J30" s="106" t="s">
        <v>128</v>
      </c>
      <c r="K30" s="106"/>
      <c r="L30" s="106"/>
    </row>
    <row r="31" spans="1:12" s="41" customFormat="1" ht="31.5" customHeight="1">
      <c r="A31" s="45">
        <v>1</v>
      </c>
      <c r="B31" s="108" t="s">
        <v>129</v>
      </c>
      <c r="C31" s="108"/>
      <c r="D31" s="108"/>
      <c r="E31" s="108"/>
      <c r="F31" s="109"/>
      <c r="G31" s="109"/>
      <c r="H31" s="109"/>
      <c r="I31" s="109"/>
      <c r="J31" s="109"/>
      <c r="K31" s="109"/>
      <c r="L31" s="109"/>
    </row>
    <row r="32" spans="1:12" s="41" customFormat="1" ht="31.5" customHeight="1">
      <c r="A32" s="45">
        <v>2</v>
      </c>
      <c r="B32" s="106"/>
      <c r="C32" s="106"/>
      <c r="D32" s="106"/>
      <c r="E32" s="106"/>
      <c r="F32" s="106"/>
      <c r="G32" s="106"/>
      <c r="H32" s="106"/>
      <c r="I32" s="106"/>
      <c r="J32" s="106"/>
      <c r="K32" s="106"/>
      <c r="L32" s="106"/>
    </row>
    <row r="33" spans="1:12" s="41" customFormat="1" ht="31.5" customHeight="1">
      <c r="A33" s="45">
        <v>3</v>
      </c>
      <c r="B33" s="106"/>
      <c r="C33" s="106"/>
      <c r="D33" s="106"/>
      <c r="E33" s="106"/>
      <c r="F33" s="106"/>
      <c r="G33" s="106"/>
      <c r="H33" s="106"/>
      <c r="I33" s="106"/>
      <c r="J33" s="106"/>
      <c r="K33" s="106"/>
      <c r="L33" s="106"/>
    </row>
    <row r="34" spans="1:12" s="41" customFormat="1" ht="31.5" customHeight="1">
      <c r="A34" s="45">
        <v>4</v>
      </c>
      <c r="B34" s="106"/>
      <c r="C34" s="106"/>
      <c r="D34" s="106"/>
      <c r="E34" s="106"/>
      <c r="F34" s="106"/>
      <c r="G34" s="106"/>
      <c r="H34" s="106"/>
      <c r="I34" s="106"/>
      <c r="J34" s="106"/>
      <c r="K34" s="106"/>
      <c r="L34" s="106"/>
    </row>
    <row r="35" spans="1:12" s="41" customFormat="1" ht="31.5" customHeight="1">
      <c r="A35" s="45">
        <v>5</v>
      </c>
      <c r="B35" s="106"/>
      <c r="C35" s="106"/>
      <c r="D35" s="106"/>
      <c r="E35" s="106"/>
      <c r="F35" s="106"/>
      <c r="G35" s="106"/>
      <c r="H35" s="106"/>
      <c r="I35" s="106"/>
      <c r="J35" s="106"/>
      <c r="K35" s="106"/>
      <c r="L35" s="106"/>
    </row>
    <row r="36" spans="1:12" s="41" customFormat="1" ht="14.4">
      <c r="A36" s="46"/>
      <c r="B36" s="47"/>
      <c r="C36" s="46"/>
      <c r="D36" s="47"/>
      <c r="E36" s="47"/>
      <c r="F36" s="47"/>
      <c r="G36" s="47"/>
      <c r="H36" s="47"/>
      <c r="I36" s="47"/>
      <c r="J36" s="47"/>
      <c r="K36" s="47"/>
      <c r="L36" s="47"/>
    </row>
    <row r="37" spans="1:12" s="41" customFormat="1" ht="14.4">
      <c r="A37" s="48" t="s">
        <v>209</v>
      </c>
      <c r="B37" s="47" t="s">
        <v>210</v>
      </c>
      <c r="C37" s="46"/>
      <c r="D37" s="47"/>
      <c r="E37" s="47"/>
      <c r="F37" s="47"/>
      <c r="G37" s="47"/>
      <c r="H37" s="47"/>
      <c r="I37" s="47"/>
      <c r="J37" s="47"/>
      <c r="K37" s="47"/>
      <c r="L37" s="47"/>
    </row>
    <row r="38" spans="1:12" s="41" customFormat="1"/>
  </sheetData>
  <mergeCells count="45">
    <mergeCell ref="B13:C13"/>
    <mergeCell ref="B16:C16"/>
    <mergeCell ref="B17:C17"/>
    <mergeCell ref="B18:C18"/>
    <mergeCell ref="A7:K7"/>
    <mergeCell ref="A8:K8"/>
    <mergeCell ref="A9:C12"/>
    <mergeCell ref="D9:D12"/>
    <mergeCell ref="E9:F12"/>
    <mergeCell ref="G9:H12"/>
    <mergeCell ref="I9:J12"/>
    <mergeCell ref="K9:K12"/>
    <mergeCell ref="B14:C14"/>
    <mergeCell ref="B15:C15"/>
    <mergeCell ref="G15:J15"/>
    <mergeCell ref="B19:C19"/>
    <mergeCell ref="A24:C24"/>
    <mergeCell ref="D24:J24"/>
    <mergeCell ref="C26:K26"/>
    <mergeCell ref="B21:C21"/>
    <mergeCell ref="G21:J21"/>
    <mergeCell ref="B22:C22"/>
    <mergeCell ref="G22:J22"/>
    <mergeCell ref="B23:C23"/>
    <mergeCell ref="G23:J23"/>
    <mergeCell ref="B20:C20"/>
    <mergeCell ref="A29:L29"/>
    <mergeCell ref="B30:E30"/>
    <mergeCell ref="F30:I30"/>
    <mergeCell ref="J30:L30"/>
    <mergeCell ref="B31:E31"/>
    <mergeCell ref="F31:I31"/>
    <mergeCell ref="J31:L31"/>
    <mergeCell ref="B32:E32"/>
    <mergeCell ref="F32:I32"/>
    <mergeCell ref="J32:L32"/>
    <mergeCell ref="B33:E33"/>
    <mergeCell ref="F33:I33"/>
    <mergeCell ref="J33:L33"/>
    <mergeCell ref="B34:E34"/>
    <mergeCell ref="F34:I34"/>
    <mergeCell ref="J34:L34"/>
    <mergeCell ref="B35:E35"/>
    <mergeCell ref="F35:I35"/>
    <mergeCell ref="J35:L35"/>
  </mergeCells>
  <phoneticPr fontId="3"/>
  <printOptions horizontalCentered="1" verticalCentered="1"/>
  <pageMargins left="0.6692913385826772" right="0.19685039370078741" top="0.31496062992125984" bottom="0" header="0.23622047244094491" footer="0.15748031496062992"/>
  <pageSetup paperSize="9" scale="85" orientation="portrait" r:id="rId1"/>
  <headerFooter alignWithMargins="0"/>
  <drawing r:id="rId2"/>
  <legacyDrawing r:id="rId3"/>
  <oleObjects>
    <mc:AlternateContent xmlns:mc="http://schemas.openxmlformats.org/markup-compatibility/2006">
      <mc:Choice Requires="x14">
        <oleObject progId="Word.Document.8" shapeId="3074" r:id="rId4">
          <objectPr defaultSize="0" r:id="rId5">
            <anchor moveWithCells="1">
              <from>
                <xdr:col>0</xdr:col>
                <xdr:colOff>0</xdr:colOff>
                <xdr:row>0</xdr:row>
                <xdr:rowOff>106680</xdr:rowOff>
              </from>
              <to>
                <xdr:col>10</xdr:col>
                <xdr:colOff>213360</xdr:colOff>
                <xdr:row>5</xdr:row>
                <xdr:rowOff>106680</xdr:rowOff>
              </to>
            </anchor>
          </objectPr>
        </oleObject>
      </mc:Choice>
      <mc:Fallback>
        <oleObject progId="Word.Document.8" shapeId="307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1_治験経費算定明細書 </vt:lpstr>
      <vt:lpstr>2_積算内訳（治験経費(a,b)）</vt:lpstr>
      <vt:lpstr>3_積算内訳（観察期脱落(c)_施設名）</vt:lpstr>
      <vt:lpstr>'1_治験経費算定明細書 '!Print_Area</vt:lpstr>
      <vt:lpstr>'2_積算内訳（治験経費(a,b)）'!Print_Area</vt:lpstr>
      <vt:lpstr>'3_積算内訳（観察期脱落(c)_施設名）'!Print_Area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chiken-223</dc:creator>
  <cp:lastModifiedBy>chiken-6</cp:lastModifiedBy>
  <cp:lastPrinted>2022-03-11T10:29:30Z</cp:lastPrinted>
  <dcterms:created xsi:type="dcterms:W3CDTF">2016-04-05T01:32:45Z</dcterms:created>
  <dcterms:modified xsi:type="dcterms:W3CDTF">2023-08-08T04:16:06Z</dcterms:modified>
</cp:coreProperties>
</file>